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765" windowWidth="25230" windowHeight="5595" tabRatio="682" activeTab="10"/>
  </bookViews>
  <sheets>
    <sheet name="Tav. A " sheetId="42" r:id="rId1"/>
    <sheet name="Tav. B" sheetId="3" r:id="rId2"/>
    <sheet name="Tav. C" sheetId="4" r:id="rId3"/>
    <sheet name="Tav. D" sheetId="65" r:id="rId4"/>
    <sheet name="Tav. E" sheetId="66" r:id="rId5"/>
    <sheet name="Tav. F" sheetId="53" r:id="rId6"/>
    <sheet name="Tav. G" sheetId="54" r:id="rId7"/>
    <sheet name="Tav. H" sheetId="55" r:id="rId8"/>
    <sheet name="Tav. I" sheetId="56" r:id="rId9"/>
    <sheet name="Tav. J" sheetId="57" r:id="rId10"/>
    <sheet name="Tav. K" sheetId="58" r:id="rId11"/>
    <sheet name="Tav. L" sheetId="59" r:id="rId12"/>
    <sheet name="Tav. M" sheetId="60" r:id="rId13"/>
    <sheet name="Tav. N" sheetId="61" r:id="rId14"/>
    <sheet name="Tav. O" sheetId="62" r:id="rId15"/>
    <sheet name="Tav. P" sheetId="31" r:id="rId16"/>
    <sheet name="Tav. Q" sheetId="32" r:id="rId17"/>
  </sheets>
  <externalReferences>
    <externalReference r:id="rId18"/>
  </externalReferences>
  <definedNames>
    <definedName name="_Toc473634309" localSheetId="1">'Tav. B'!$A$4</definedName>
    <definedName name="_xlnm.Print_Area" localSheetId="3">'Tav. D'!$A$5:$B$39</definedName>
    <definedName name="crediti" localSheetId="0">#REF!</definedName>
    <definedName name="crediti" localSheetId="3">#REF!</definedName>
    <definedName name="crediti" localSheetId="4">#REF!</definedName>
    <definedName name="crediti">#REF!</definedName>
    <definedName name="dareavere" localSheetId="0">#REF!</definedName>
    <definedName name="dareavere" localSheetId="3">#REF!</definedName>
    <definedName name="dareavere" localSheetId="4">#REF!</definedName>
    <definedName name="dareavere">#REF!</definedName>
    <definedName name="DEBFLUT" localSheetId="0">#REF!</definedName>
    <definedName name="DEBFLUT" localSheetId="3">#REF!</definedName>
    <definedName name="DEBFLUT" localSheetId="4">#REF!</definedName>
    <definedName name="DEBFLUT">#REF!</definedName>
    <definedName name="debiti" localSheetId="0">#REF!</definedName>
    <definedName name="debiti" localSheetId="3">#REF!</definedName>
    <definedName name="debiti" localSheetId="4">#REF!</definedName>
    <definedName name="debiti">#REF!</definedName>
    <definedName name="ff" localSheetId="0">#REF!</definedName>
    <definedName name="ff" localSheetId="3">#REF!</definedName>
    <definedName name="ff" localSheetId="4">#REF!</definedName>
    <definedName name="ff">#REF!</definedName>
    <definedName name="fogl_q" localSheetId="0">#REF!</definedName>
    <definedName name="fogl_q" localSheetId="3">#REF!</definedName>
    <definedName name="fogl_q" localSheetId="4">#REF!</definedName>
    <definedName name="fogl_q">#REF!</definedName>
    <definedName name="hh" localSheetId="0">#REF!</definedName>
    <definedName name="hh" localSheetId="3">#REF!</definedName>
    <definedName name="hh" localSheetId="4">#REF!</definedName>
    <definedName name="hh">#REF!</definedName>
    <definedName name="MOD.21" localSheetId="0">[1]INS.DATI!#REF!</definedName>
    <definedName name="MOD.21" localSheetId="3">[1]INS.DATI!#REF!</definedName>
    <definedName name="MOD.21" localSheetId="4">[1]INS.DATI!#REF!</definedName>
    <definedName name="MOD.21">[1]INS.DATI!#REF!</definedName>
    <definedName name="MOD.48T" localSheetId="0">[1]INS.DATI!#REF!</definedName>
    <definedName name="MOD.48T">[1]INS.DATI!#REF!</definedName>
    <definedName name="MOD.61TER.T5.EE" localSheetId="0">[1]INS.DATI!#REF!</definedName>
    <definedName name="MOD.61TER.T5.EE">[1]INS.DATI!#REF!</definedName>
    <definedName name="PORTAFOGLIO" localSheetId="0">[1]INS.DATI!#REF!</definedName>
    <definedName name="PORTAFOGLIO">[1]INS.DATI!#REF!</definedName>
    <definedName name="Query6" localSheetId="0">#REF!</definedName>
    <definedName name="Query6" localSheetId="3">#REF!</definedName>
    <definedName name="Query6" localSheetId="4">#REF!</definedName>
    <definedName name="Query6">#REF!</definedName>
  </definedNames>
  <calcPr calcId="145621"/>
</workbook>
</file>

<file path=xl/calcChain.xml><?xml version="1.0" encoding="utf-8"?>
<calcChain xmlns="http://schemas.openxmlformats.org/spreadsheetml/2006/main">
  <c r="C27" i="32" l="1"/>
  <c r="B27" i="32"/>
  <c r="D26" i="32"/>
  <c r="D25" i="32"/>
  <c r="D23" i="32"/>
  <c r="D22" i="32"/>
  <c r="D21" i="32"/>
  <c r="D27" i="32" s="1"/>
  <c r="C16" i="32"/>
  <c r="B16" i="32"/>
  <c r="D15" i="32"/>
  <c r="D14" i="32"/>
  <c r="D13" i="32"/>
  <c r="D12" i="32"/>
  <c r="D11" i="32"/>
  <c r="D10" i="32"/>
  <c r="D9" i="32"/>
  <c r="D8" i="32"/>
  <c r="D7" i="32"/>
  <c r="D6" i="32"/>
  <c r="D16" i="32" s="1"/>
  <c r="D14" i="31"/>
  <c r="C14" i="31"/>
  <c r="B14" i="31"/>
  <c r="E14" i="31" s="1"/>
  <c r="E13" i="31"/>
  <c r="E12" i="31"/>
  <c r="E11" i="31"/>
  <c r="E10" i="31"/>
  <c r="E9" i="31"/>
  <c r="E8" i="31"/>
  <c r="E7" i="31"/>
  <c r="D32" i="4"/>
  <c r="C32" i="4"/>
  <c r="B32" i="4"/>
  <c r="E32" i="4" s="1"/>
  <c r="E31" i="4"/>
  <c r="E30" i="4"/>
  <c r="E29" i="4"/>
  <c r="D27" i="4"/>
  <c r="C27" i="4"/>
  <c r="B27" i="4"/>
  <c r="E27" i="4" s="1"/>
  <c r="E26" i="4"/>
  <c r="E25" i="4"/>
  <c r="E24" i="4"/>
  <c r="E23" i="4"/>
  <c r="E21" i="4"/>
  <c r="E20" i="4"/>
  <c r="E19" i="4"/>
  <c r="E17" i="4"/>
  <c r="E16" i="4"/>
  <c r="E14" i="4"/>
  <c r="E13" i="4"/>
  <c r="E12" i="4"/>
  <c r="E11" i="4"/>
  <c r="D9" i="4"/>
  <c r="D33" i="4" s="1"/>
  <c r="C9" i="4"/>
  <c r="C33" i="4" s="1"/>
  <c r="B9" i="4"/>
  <c r="E9" i="4" s="1"/>
  <c r="E33" i="4" s="1"/>
  <c r="E8" i="4"/>
  <c r="E7" i="4"/>
  <c r="D21" i="3"/>
  <c r="C21" i="3"/>
  <c r="B21" i="3"/>
  <c r="E20" i="3"/>
  <c r="E19" i="3"/>
  <c r="E18" i="3"/>
  <c r="E17" i="3"/>
  <c r="E21" i="3" s="1"/>
  <c r="D15" i="3"/>
  <c r="C15" i="3"/>
  <c r="B15" i="3"/>
  <c r="E14" i="3"/>
  <c r="E13" i="3"/>
  <c r="E12" i="3"/>
  <c r="E11" i="3"/>
  <c r="E15" i="3" s="1"/>
  <c r="D9" i="3"/>
  <c r="D22" i="3" s="1"/>
  <c r="C9" i="3"/>
  <c r="C22" i="3" s="1"/>
  <c r="B9" i="3"/>
  <c r="B22" i="3" s="1"/>
  <c r="E8" i="3"/>
  <c r="E7" i="3"/>
  <c r="E9" i="3" s="1"/>
  <c r="C16" i="42"/>
  <c r="B16" i="42"/>
  <c r="D16" i="42" s="1"/>
  <c r="D15" i="42"/>
  <c r="D14" i="42"/>
  <c r="D13" i="42"/>
  <c r="C11" i="42"/>
  <c r="C18" i="42" s="1"/>
  <c r="C20" i="42" s="1"/>
  <c r="B11" i="42"/>
  <c r="B18" i="42" s="1"/>
  <c r="B20" i="42" s="1"/>
  <c r="B33" i="4" l="1"/>
  <c r="E22" i="3"/>
  <c r="D20" i="42"/>
  <c r="D11" i="42"/>
</calcChain>
</file>

<file path=xl/sharedStrings.xml><?xml version="1.0" encoding="utf-8"?>
<sst xmlns="http://schemas.openxmlformats.org/spreadsheetml/2006/main" count="1161" uniqueCount="929">
  <si>
    <t>Buoni ordinari del Tesoro (valore nominale)</t>
  </si>
  <si>
    <t>Operazioni su  mercati finanziari (raccolta)</t>
  </si>
  <si>
    <t>Contabilità speciali</t>
  </si>
  <si>
    <t>Ordini di pagamento per trasferimento fondi</t>
  </si>
  <si>
    <t>Partite diverse</t>
  </si>
  <si>
    <t>Depositi di terzi</t>
  </si>
  <si>
    <t>Incassi</t>
  </si>
  <si>
    <t>Pagamenti</t>
  </si>
  <si>
    <t>Differenze</t>
  </si>
  <si>
    <t xml:space="preserve">Gestione di bilancio </t>
  </si>
  <si>
    <t>Entrate finali</t>
  </si>
  <si>
    <t>Spese finali</t>
  </si>
  <si>
    <t>Rimborso prestiti</t>
  </si>
  <si>
    <t>Totale</t>
  </si>
  <si>
    <t xml:space="preserve">Gestione di tesoreria </t>
  </si>
  <si>
    <t>Debiti di tesoreria</t>
  </si>
  <si>
    <t>Crediti di tesoreria</t>
  </si>
  <si>
    <t>Decreti ministeriali di scarico</t>
  </si>
  <si>
    <t>Partite debitorie</t>
  </si>
  <si>
    <t>B.O.T e gestione della liquidità</t>
  </si>
  <si>
    <t>Altre  operazioni</t>
  </si>
  <si>
    <t>Titoli emessi da esitare</t>
  </si>
  <si>
    <t>Partite creditorie</t>
  </si>
  <si>
    <t>Gestione disponibilità liquide</t>
  </si>
  <si>
    <t>Disponibilità del Tesoro per il servizio di tesoreria</t>
  </si>
  <si>
    <t>Operazioni sui mercati finanziari (impieghi)</t>
  </si>
  <si>
    <t xml:space="preserve">Pagamenti da regolare </t>
  </si>
  <si>
    <t>Pagamenti urgenti e pagamenti ex art. 14 d.l. 669/1996</t>
  </si>
  <si>
    <t>Cedole interessi B.O.T. (in corso di scadenza)</t>
  </si>
  <si>
    <t>Anticipazioni a Regioni per finanziamento spesa sanitaria</t>
  </si>
  <si>
    <t>di cui:</t>
  </si>
  <si>
    <t>Prelevamento fondi c/o tesoreria centrale</t>
  </si>
  <si>
    <t>Giacenza di cassa</t>
  </si>
  <si>
    <t>Anticipazioni a FEOGA ex d.lgs 165/1999</t>
  </si>
  <si>
    <t>Servizio finanziario prestiti esteri</t>
  </si>
  <si>
    <t>Interessi e commissioni</t>
  </si>
  <si>
    <t>Rimborso di prestiti</t>
  </si>
  <si>
    <t>Titoli stralciati in corso di regolazione</t>
  </si>
  <si>
    <t>Altri pagamenti da regolare</t>
  </si>
  <si>
    <t>Altri crediti</t>
  </si>
  <si>
    <t>Pagamenti per conto di amministrazioni statali dotate di autonomia di bilancio, da rimborsare sui rispettivi conti correnti</t>
  </si>
  <si>
    <t>Sovvenzioni del Tesoro alle Poste da regolare</t>
  </si>
  <si>
    <t>RETTIFICHE ED INTEGRAZIONI</t>
  </si>
  <si>
    <t>FORMAZIONE</t>
  </si>
  <si>
    <t>Bilancio dello Stato</t>
  </si>
  <si>
    <t>Spese Finali</t>
  </si>
  <si>
    <t>Tesoreria statale</t>
  </si>
  <si>
    <t>Variazione conti di soggetti della Pubblica Amministrazione</t>
  </si>
  <si>
    <t>Operazioni da regolare</t>
  </si>
  <si>
    <t>di cui</t>
  </si>
  <si>
    <t>Pagamenti da regolare</t>
  </si>
  <si>
    <t>Pagamenti per conto amministrazioni autonome da rimborsare sui rispettivi conti correnti</t>
  </si>
  <si>
    <t>Servizio finanziario prestiti esteri (interessi e commissioni)</t>
  </si>
  <si>
    <t>COPERTURA</t>
  </si>
  <si>
    <t>Accensione prestiti</t>
  </si>
  <si>
    <t>Emissioni nette BOT</t>
  </si>
  <si>
    <t>Variazione conti di soggetti esterni all Pubblica Amministrazione</t>
  </si>
  <si>
    <t>Variazione delle disponibilità liquide</t>
  </si>
  <si>
    <t>Proventi da privatizzazioni e da altre operazioni destinati al FATS</t>
  </si>
  <si>
    <t>Riclassificazione contabile quota interessi CTZ</t>
  </si>
  <si>
    <t>Totale finanziamento</t>
  </si>
  <si>
    <t>Saldo di cassa delle gestioni del Bilancio dello Stato e della Tesoreria</t>
  </si>
  <si>
    <t>Totale utilizzi</t>
  </si>
  <si>
    <t>TOTALE GENERALE</t>
  </si>
  <si>
    <t>CNEL</t>
  </si>
  <si>
    <t>Euro</t>
  </si>
  <si>
    <t>Monete numismatiche</t>
  </si>
  <si>
    <t>Monete commemorative (*)</t>
  </si>
  <si>
    <t>Taglio</t>
  </si>
  <si>
    <t xml:space="preserve">Monete d'argento da     € 10,00 </t>
  </si>
  <si>
    <t>(*) SUDDIVISIONE MONETE COMMEMORATIVE</t>
  </si>
  <si>
    <t>Amministrazioni</t>
  </si>
  <si>
    <t>Situazione</t>
  </si>
  <si>
    <t>Variazioni</t>
  </si>
  <si>
    <t>Scuola Nazionale dell'Amministrazione</t>
  </si>
  <si>
    <t>Fondo Edifici di Culto</t>
  </si>
  <si>
    <t>Consiglio di Stato e T.A.R.</t>
  </si>
  <si>
    <t>Corte dei Conti</t>
  </si>
  <si>
    <t>Presidenza del Consiglio dei Ministri</t>
  </si>
  <si>
    <t>Monete emesse negli esercizi precedenti</t>
  </si>
  <si>
    <t>Aumenti
(pagamenti)</t>
  </si>
  <si>
    <t>Diminuzioni
(incassi)</t>
  </si>
  <si>
    <t>Totale monete Circolanti</t>
  </si>
  <si>
    <t>Anticipazioni a Poste SpA -Convenzione Tesoro - Poste</t>
  </si>
  <si>
    <t>Conti correnti e Contabilità speciali</t>
  </si>
  <si>
    <t>Anticipazioni a INPS ex art. 35 L. 448/1998</t>
  </si>
  <si>
    <t xml:space="preserve">   per memoria:</t>
  </si>
  <si>
    <t>Totale complessivo al netto della Disponibilità del Tesoro per il servizio di tesoreria</t>
  </si>
  <si>
    <t>di cui: Disponibilità del tesoro per il serizvizio di tesoreria</t>
  </si>
  <si>
    <t>Monete d'argento da     €   5,00</t>
  </si>
  <si>
    <t>Saldo delle gestioni di bilancio e di tesoreria</t>
  </si>
  <si>
    <t>Operazioni su mercati finanziari</t>
  </si>
  <si>
    <t>Variazione del Conto Disponibilità</t>
  </si>
  <si>
    <t>Revisione contabilizzazione attualizzazioni di contributi pluriennali o poste assimilabili</t>
  </si>
  <si>
    <t>Variazione posizione della Tesoreria sull'estero</t>
  </si>
  <si>
    <t>Emissioni nette di titoli e altri strumenti a breve e lungo termine</t>
  </si>
  <si>
    <t>Emissioni nette di titoli  e altri prestiti</t>
  </si>
  <si>
    <t>Emissioni nette di titoli di Stato a medio e lungo termine</t>
  </si>
  <si>
    <t>Altre forme di copertura</t>
  </si>
  <si>
    <t>Saldo di cassa del Settore statale</t>
  </si>
  <si>
    <t>Servizio finanziario prestiti esteri (rimborsi)</t>
  </si>
  <si>
    <t>Immissione netta di monete e Depositi di terzi</t>
  </si>
  <si>
    <t>SPESE CORRENTI</t>
  </si>
  <si>
    <t>SPESE IN CONTO CAPITALE</t>
  </si>
  <si>
    <t>RIMBORSO PASSIVITA' FINANZIARIE</t>
  </si>
  <si>
    <t>Altro</t>
  </si>
  <si>
    <t>Entrate</t>
  </si>
  <si>
    <t>Uscite</t>
  </si>
  <si>
    <t>Saldo</t>
  </si>
  <si>
    <t>DL 269-03 CAPITALE BPF TRASFER</t>
  </si>
  <si>
    <t>POSTE ITALIANE SPA BANCOPOSTA</t>
  </si>
  <si>
    <t>POSTE ITALIANE S.P.A</t>
  </si>
  <si>
    <t>FERROVIE STATO ITALIANE C.ORD.</t>
  </si>
  <si>
    <t>SOC.CART.CREDITI INPS L.402-99</t>
  </si>
  <si>
    <t>S. C. I. P.  2</t>
  </si>
  <si>
    <t>CEE RISORSE PROPRIE</t>
  </si>
  <si>
    <t>ENAV SPA</t>
  </si>
  <si>
    <t>GEST SERV DEP CONTO TERZI</t>
  </si>
  <si>
    <t>CE - FONDO EUROPEO DI SVILUPPO</t>
  </si>
  <si>
    <t>CASSA DP SPA GESTIONE SEPARATA</t>
  </si>
  <si>
    <t>Organi costituzionali e di rilievo costituzionale</t>
  </si>
  <si>
    <t>PCM e Ministeri</t>
  </si>
  <si>
    <t>Enti di regolazione dell'attività economica</t>
  </si>
  <si>
    <t>Enti produttori di servizi economici</t>
  </si>
  <si>
    <t>Autorità amministrative indipendenti</t>
  </si>
  <si>
    <t>Gestione risorse comunitarie</t>
  </si>
  <si>
    <t>Enti produttori di servizi assistenziali, ricreativi e culturali</t>
  </si>
  <si>
    <t>Enti e istituzioni di ricerca</t>
  </si>
  <si>
    <t>Enti nazionali di previdenza e assistenza sociale</t>
  </si>
  <si>
    <t>Amministrazioni locali</t>
  </si>
  <si>
    <t>P.C.GIUST.AMM.REG.SICILIA</t>
  </si>
  <si>
    <t>PREFETTURE</t>
  </si>
  <si>
    <t>COMILITER-DIREZIONI AMMINISTR.</t>
  </si>
  <si>
    <t>MIN.FINANZE - UFFICI ENTRATE</t>
  </si>
  <si>
    <t>VERSAMENTI IN TESORERIA - BONIFICI DI DUBBIA IMPUTAZIONE</t>
  </si>
  <si>
    <t>CONCESSIONARI - COMPENSAZIONI ART. 31, C. 1, DL. 78-2010</t>
  </si>
  <si>
    <t>AG. DOGANE PAG. O DEP. DIRITTI DOGANALI L. 244-07</t>
  </si>
  <si>
    <t>ENTR.REG.SIC.E RIMB.C.FISCALE</t>
  </si>
  <si>
    <t>FONDI RILANCIO ECONOMIA</t>
  </si>
  <si>
    <t>DIP.TESORO-ART.27 CO.11 L.62-05</t>
  </si>
  <si>
    <t>DIP POL FISC ART.27 C.7 L62-05</t>
  </si>
  <si>
    <t>COMM.STRAORD. GOV. PAGAMENTO DEBITI PREGR. REGIONE PIEMONTE</t>
  </si>
  <si>
    <t>P.G.REGIONE VAL D'AOSTA</t>
  </si>
  <si>
    <t>COMM.GOV.REGIONE TRENTINO-A.A.</t>
  </si>
  <si>
    <t>LEGGE N. 61 - 30.03.98</t>
  </si>
  <si>
    <t>DIPARTIMENTO DELLA GIOVENTU E DEL SERVIZIO CIVILE NAZIONALE</t>
  </si>
  <si>
    <t>COM. DEL. NUOVE PROVINCE</t>
  </si>
  <si>
    <t>PROVV.OO.PP. TERREMOTI</t>
  </si>
  <si>
    <t>P.G.R.CAMP.COMM.STR.GOV.887-84</t>
  </si>
  <si>
    <t>COMM.STR.CONTENZ.D.L.131-97</t>
  </si>
  <si>
    <t>COMUNE MATERA L. 771-86</t>
  </si>
  <si>
    <t>PR.REG.MARCHE ORD.FPC.2668-97</t>
  </si>
  <si>
    <t>5 PER MILLE PAGAMENTI N.B.F.</t>
  </si>
  <si>
    <t>CAPITANERIE PORTO-LEGGE 133-89</t>
  </si>
  <si>
    <t>CONTRIBUTI INVESTIMENTI BENI STRUMENTALI DL N. 91-14</t>
  </si>
  <si>
    <t>DIP TESORO ART. 8 DL 201-11</t>
  </si>
  <si>
    <t>FONDO AGEVOLAZIONI RICERCA-FAR</t>
  </si>
  <si>
    <t>RAGIONERIE TERRITORIALI ORDINATIVI NON ANDATI A BUON FINE</t>
  </si>
  <si>
    <t>PRES.MAG.ACQUE VE-L.206-95</t>
  </si>
  <si>
    <t>FONDO DI ROTAZIONE ANTICIPAZIONI ENTI LOCALI</t>
  </si>
  <si>
    <t>UNITA GRANDE POMPEI ART. 6 DPCM 12-2-2014</t>
  </si>
  <si>
    <t>L.46-82 INNOVAZ. TECNOLOGICA</t>
  </si>
  <si>
    <t>INTERVENTI AREE DEPRESSE</t>
  </si>
  <si>
    <t>PROGETTI INFORMATIZZAZIONE AMMINISTRAZIONI</t>
  </si>
  <si>
    <t>RICEVITORIE PRINCIPALI DOGANE</t>
  </si>
  <si>
    <t>SOVR.BENI CULT.L.67-88</t>
  </si>
  <si>
    <t>MIN.BENI CULT.L.135-97-203-97</t>
  </si>
  <si>
    <t>PROGRAMMI ARCUS SPA</t>
  </si>
  <si>
    <t>FONDO BB.CC D.LVO N. 28-2004</t>
  </si>
  <si>
    <t>OPCM - FONDO PROTEZIONE CIVILE</t>
  </si>
  <si>
    <t>OPCM - TRASFERIMENTI DA ALTRE AMMINISTRAZIONI</t>
  </si>
  <si>
    <t>OPCM  PRESIDENZA CONSIGLIO MINISTRI</t>
  </si>
  <si>
    <t>INVESTIMENTI DIRETTI</t>
  </si>
  <si>
    <t>O.P.C.M. GRANDI EVENTI</t>
  </si>
  <si>
    <t>PIANI STRATEGICI NAZIONALI RISCHIO IDROGEOLOGICO</t>
  </si>
  <si>
    <t>MEF CONTI DORMIENTI ART. 7-QUINQUIES D.L. N. 5-2009</t>
  </si>
  <si>
    <t>DIPARTIMENTO FINANZE ART. 13-BIS, COMMA 8, DL 78-2009</t>
  </si>
  <si>
    <t>AG.DOG.MONOP.GEST.GIOCHI ART.1 C.476 L.228-12</t>
  </si>
  <si>
    <t>AGENZIA ITALIANA DEL FARMACO</t>
  </si>
  <si>
    <t>INTERNO COMMISSIONE NAZ. DIRITTO ASILO RIMBORSI COMMISS UE</t>
  </si>
  <si>
    <t>AMMINISTRAZIONI CENTRALI PROGRAMMI UE E COMPLEMENTARI</t>
  </si>
  <si>
    <t>AGENZIA ITALIANA PER LA COOPERAZIONE ALLO SVILUPPO</t>
  </si>
  <si>
    <t>Incassi fiscali e contributivi</t>
  </si>
  <si>
    <t>INTROITI FISCALI E CONTRIBUT</t>
  </si>
  <si>
    <t>AGENZIA DELLE ENTRATE-DIR.CENTRO OPERATIVO-IVA NON RESIDENTI</t>
  </si>
  <si>
    <t>AGENZIA ENTRATE REGIMI SPECIALI IVA MOSS</t>
  </si>
  <si>
    <t>COMM. GAR. L. 146-90</t>
  </si>
  <si>
    <t>UFF.RESTITUZ.PRELIEVI AGRICOLI</t>
  </si>
  <si>
    <t>IST.AUT.CASE POPOLARI</t>
  </si>
  <si>
    <t>IACP - ART. 1 L.560-93</t>
  </si>
  <si>
    <t>AUTORITA' BACINI IDROGRAFICI</t>
  </si>
  <si>
    <t>ENTI PUBBLICI-PROG.RIS.IDRICHE</t>
  </si>
  <si>
    <t>INTERV.TI ARTT.21E32 L.219-81</t>
  </si>
  <si>
    <t>AUT.BAC.IDROGR.SPESE CORR</t>
  </si>
  <si>
    <t>DEPOSITI IMPRESE DM23-5-07</t>
  </si>
  <si>
    <t>IST.NAZ.PREVIDENZA SOCIALE</t>
  </si>
  <si>
    <t>DIREZIONE GENERALE I.N.P.S.</t>
  </si>
  <si>
    <t>ENPALS-INCASSI CONTR.UNIFICATI</t>
  </si>
  <si>
    <t>Accordi di programma</t>
  </si>
  <si>
    <t>PREFETTURE - PATTO SICUREZZA</t>
  </si>
  <si>
    <t>PON SICUREZZA  MEZZOGIORNO</t>
  </si>
  <si>
    <t>COMUNI - P.R.U. - L. 179-92</t>
  </si>
  <si>
    <t>ATER - P.R.U. - L. 179-92</t>
  </si>
  <si>
    <t>URBAN  ITALIA</t>
  </si>
  <si>
    <t>INTERREG</t>
  </si>
  <si>
    <t>PON DIFESASUOLO</t>
  </si>
  <si>
    <t>PON RISORSE IDRICHE QCS 94-99</t>
  </si>
  <si>
    <t>BENI CULTURALI POR ASSE I E II</t>
  </si>
  <si>
    <t>BENI CULTURALI DOCUP 2000-06</t>
  </si>
  <si>
    <t>BENI CULTURALI - POR - ASSE III</t>
  </si>
  <si>
    <t>POR CAL 2007-2013 APQ TAGIRI</t>
  </si>
  <si>
    <t>POR CAL 2007-2013 APQ TRASPORTI</t>
  </si>
  <si>
    <t>PON GOVERNANCE E AZIONI DI SISTEMA</t>
  </si>
  <si>
    <t>PROGRAMMA ENPI CBCMED</t>
  </si>
  <si>
    <t>POR LOMBARDIA 2007-2013</t>
  </si>
  <si>
    <t>FONDO BALCANI LEGGE 84-2001</t>
  </si>
  <si>
    <t>COM.VE M.LL.PP.REG.VEN.F.CER</t>
  </si>
  <si>
    <t>PROVVEDITORATI OPERE PUBBLICHE</t>
  </si>
  <si>
    <t>LLPP-INTERVENTI SETTORE PORTI</t>
  </si>
  <si>
    <t>DISAGIO ABITATIVO</t>
  </si>
  <si>
    <t>COMMISSARIO STRAORDINARIO ACQUEDOTTO MOLISANO</t>
  </si>
  <si>
    <t>SOVRAINTENDENZA B. CULTURALI</t>
  </si>
  <si>
    <t>MIN.BENI CULT.L.662-96</t>
  </si>
  <si>
    <t>INTENDENZA DI FINANZA I.C.I.</t>
  </si>
  <si>
    <t>R.ST.SP.E PR.AUT.ADD.IRPEF E.L</t>
  </si>
  <si>
    <t>COMUNI REG. VENETO E LOMBARDIA CONF. CON PROV. AUT. TN E BZ</t>
  </si>
  <si>
    <t>UFFICI SPECIALI PER LA RICOSTRUZIONE DI L'AQUILA</t>
  </si>
  <si>
    <t>ENTI LOCALI LEGGE 219-81</t>
  </si>
  <si>
    <t>ENTI LOCALI - ART.1 L.560-93</t>
  </si>
  <si>
    <t>UNIVERSITA'-EDIL.UNIVERSITARIA</t>
  </si>
  <si>
    <t>GENIO CIVILE</t>
  </si>
  <si>
    <t>GEST.GOVERNATIVE FERRO LACUALI</t>
  </si>
  <si>
    <t>ISTITUTI SPECIALI BB.CC.</t>
  </si>
  <si>
    <t>SCUOLA SUPERIORE DELLA MAGISTRATURA</t>
  </si>
  <si>
    <t>POSTE - PAG.PENSIONI DI STATO</t>
  </si>
  <si>
    <t>POSTE - PAG.SPESE GIUSTIZIA</t>
  </si>
  <si>
    <t>POSTE - PAG.TITOLI P-C. TESORO</t>
  </si>
  <si>
    <t>DEPOSITI GOVERNATIVI CONTI ASSIMILABILI DM 26-06-2015</t>
  </si>
  <si>
    <t>ISTITUZIONI SCOLATICHE ART. 7 DL95-2012</t>
  </si>
  <si>
    <t>Agenzie fiscali</t>
  </si>
  <si>
    <t>AGENZIE FISCALI</t>
  </si>
  <si>
    <t>ENTE NAZIONALE PER IL MICROCREDITO</t>
  </si>
  <si>
    <t>AGENZ. NAZION. SICUREZZA VOLO</t>
  </si>
  <si>
    <t>A. R. A. N.</t>
  </si>
  <si>
    <t>AGENZIA NAZIONALE PER LA SICUREZZA DELLE FERROVIE (ANSF)</t>
  </si>
  <si>
    <t>AGENZIA ITALIA DIGITALE</t>
  </si>
  <si>
    <t>ISPETTORATO NAZIONALE DEL LAVORO</t>
  </si>
  <si>
    <t>AGENZIA NAZ. BENI SEQUEST. E CONFISC. ALLA CRIMIN. ORGANIZZ.</t>
  </si>
  <si>
    <t>REGISTRO AERON. ITALIANO</t>
  </si>
  <si>
    <t>E. N. I. T.</t>
  </si>
  <si>
    <t>AGENZIA PER LA COESIONE TERRITORIALE</t>
  </si>
  <si>
    <t>AUTORITA GARANTE CONCORRENZA E MERCATO</t>
  </si>
  <si>
    <t>AUTORITA NAZIONALE ANTICORRUZIONE</t>
  </si>
  <si>
    <t>AUTORITA PER LE GARANZIE NELLE COMUNICAZIONI</t>
  </si>
  <si>
    <t>AGENZIA NAZIONALE DI VALUTAZIONE DEL SISTEMA UNIVERSITARIO</t>
  </si>
  <si>
    <t>AUTORITA GARANTE PER L'INFANZIA E L'ADOLESCENZA</t>
  </si>
  <si>
    <t>AUTORITA DI REGOLAZIONE DEI TRASPORTI</t>
  </si>
  <si>
    <t>AUTORITA PER L ENERGIA ELETTRICA IL GAS E IL SISTEMA IDRICO</t>
  </si>
  <si>
    <t>GARANTE PER LA PROTEZIONE DEI DATI PERSONALI</t>
  </si>
  <si>
    <t>ISTITUTO PER LA VIGILANZA SULLE ASSICURAZIONI</t>
  </si>
  <si>
    <t>ORGANISMI PAGATORI AGEA</t>
  </si>
  <si>
    <t>ACCADEMIA NAZIONALE LINCEI</t>
  </si>
  <si>
    <t>LEGA ITALIANA LOTTA TUMORI</t>
  </si>
  <si>
    <t>ACCADEMIA DELLA CRUSCA</t>
  </si>
  <si>
    <t>ISTIT NAZ PROM SALUTE POP MIGR</t>
  </si>
  <si>
    <t>ISTITUTO NAZIONALE ANALISI POLITICHE PUBBLICHE</t>
  </si>
  <si>
    <t>BIBLIOTECA DOCUM.PEDAGOD.</t>
  </si>
  <si>
    <t>IST. SUP. PROTEZ. E RIC. AMB.</t>
  </si>
  <si>
    <t>ISTITUTI SPERIM. AGRARI</t>
  </si>
  <si>
    <t>CONS. AREA PROV. TRIESTE</t>
  </si>
  <si>
    <t>ISTITUTO CENTR. DI STATISTICA</t>
  </si>
  <si>
    <t>INVALSI</t>
  </si>
  <si>
    <t>OSSERV. GEOF. SPER. TRIESTE</t>
  </si>
  <si>
    <t>ISTITUTO NAZ. DI GEOFISICA</t>
  </si>
  <si>
    <t>ISTITUTO NAZIONALE DI RICERCA METROLOGICA</t>
  </si>
  <si>
    <t>ISTITUTO NAZ.FISICA NUCLEARE</t>
  </si>
  <si>
    <t>CONSIGLIO NAZ.RICERCHE</t>
  </si>
  <si>
    <t>E. N. E. A</t>
  </si>
  <si>
    <t>AGENZIA SPAZIALE ITALIANA</t>
  </si>
  <si>
    <t>MUSEO FISICA E. FERMI - ROMA</t>
  </si>
  <si>
    <t>INAF-AMM.CENTR.E OSSERV.ASTRON</t>
  </si>
  <si>
    <t>CONSIGLIO RICERCA AGRICOLTURA E ANALISI ECONOMIA AGRARIA</t>
  </si>
  <si>
    <t>ENTI E ISTITUZIONI DI RICERCA</t>
  </si>
  <si>
    <t>CONSORZI INDUSTRIALIZZAZIONE</t>
  </si>
  <si>
    <t>CONS.CANALE MILANO-CREMONA-PO</t>
  </si>
  <si>
    <t>ENTE ACQUEDOTTI SICILIANI</t>
  </si>
  <si>
    <t>COMM.NAZ.SOCIETA' E BORSA</t>
  </si>
  <si>
    <t>AERO CLUB D'ITALIA</t>
  </si>
  <si>
    <t>CLUB ALPINO ITALIANO</t>
  </si>
  <si>
    <t>ENTE CELLULOSA E CARTA</t>
  </si>
  <si>
    <t>LEGA NAVALE ITALIANA</t>
  </si>
  <si>
    <t>IST.ITAL.MEDIO-ESTR.ORIENTE</t>
  </si>
  <si>
    <t>COMMISSIONE DI VIGILANZA SUI FONDI PENSIONI</t>
  </si>
  <si>
    <t>Enti territoriali</t>
  </si>
  <si>
    <t>PROVINCE</t>
  </si>
  <si>
    <t>COMUNI CON POPOLAZIONE MAGGIORE 10.000 ABITANTI</t>
  </si>
  <si>
    <t>AZIENDE E CONS. SERV. PUBBLICI</t>
  </si>
  <si>
    <t>COMUNITA' MONTANE</t>
  </si>
  <si>
    <t>CONSORZI COMUNALI E PROV.LI</t>
  </si>
  <si>
    <t>COMUNI CON POPOLAZ. INFERIORE-UGUALE 10.000 ABITANTI</t>
  </si>
  <si>
    <t>SERVIZI SOCIALI ENTI LOCALI</t>
  </si>
  <si>
    <t>ORGANI STRAORDINARI LIQUIDAZIONE ENTI LOCALI</t>
  </si>
  <si>
    <t>CITTA' METROPOLITANE</t>
  </si>
  <si>
    <t>REGIONE     PIEMONTE</t>
  </si>
  <si>
    <t>REGIONE     LOMBARDIA</t>
  </si>
  <si>
    <t>REGIONE     VENETO</t>
  </si>
  <si>
    <t>REGIONE     LIGURIA</t>
  </si>
  <si>
    <t>REGIONE     EMILIA ROMAGNA</t>
  </si>
  <si>
    <t>REGIONE     TOSCANA</t>
  </si>
  <si>
    <t>REGIONE     UMBRIA</t>
  </si>
  <si>
    <t>REGIONE     MARCHE</t>
  </si>
  <si>
    <t>REGIONE     LAZIO</t>
  </si>
  <si>
    <t>REGIONE     ABRUZZO</t>
  </si>
  <si>
    <t>REGIONE     MOLISE</t>
  </si>
  <si>
    <t>REGIONE     CAMPANIA</t>
  </si>
  <si>
    <t>REGIONE     PUGLIA</t>
  </si>
  <si>
    <t>REGIONE     BASILICATA</t>
  </si>
  <si>
    <t>REGIONE     CALABRIA</t>
  </si>
  <si>
    <t>REGIONE VALLE D AOSTA</t>
  </si>
  <si>
    <t>PROVINCIA AUTONOMA DI BOLZANO</t>
  </si>
  <si>
    <t>PROVINCIA AUTONOMA DI TRENTO</t>
  </si>
  <si>
    <t>REGIONE TRENTINO ALTO ADIGE</t>
  </si>
  <si>
    <t>REGIONE FRIULI VENEZIA GIULIA</t>
  </si>
  <si>
    <t>REGIONE SICILIANA</t>
  </si>
  <si>
    <t>REGIONE SARDEGNA</t>
  </si>
  <si>
    <t>REGIONI SANITA</t>
  </si>
  <si>
    <t>Enti del S.S.N.</t>
  </si>
  <si>
    <t>USL SPESE C-CAP.1984 E SUCC.</t>
  </si>
  <si>
    <t>AGENZIA SERVIZI SANITARI REG.</t>
  </si>
  <si>
    <t>ENTI DEL S.S.N. -  GEST.LIQUID</t>
  </si>
  <si>
    <t>POLICLINICI UNIVERSITARI</t>
  </si>
  <si>
    <t>COMPARTO SANITA' T.U. MISTA</t>
  </si>
  <si>
    <t>ISTITUTI ZOOPROFILATTICI SPERIMENTALI</t>
  </si>
  <si>
    <t>Università e centri universitari</t>
  </si>
  <si>
    <t>CONSORZI INTERUNIVERSITARI</t>
  </si>
  <si>
    <t>UNIVERSITA'</t>
  </si>
  <si>
    <t>ALTRI CENTRI SPESA UNIVERSIT</t>
  </si>
  <si>
    <t>ENTI REG.DIRITTO STUDIO UNIV</t>
  </si>
  <si>
    <t>Altre amministrazioni locali</t>
  </si>
  <si>
    <t>AUTORITA' PORTUALI</t>
  </si>
  <si>
    <t>PARCHI NAZIONALI</t>
  </si>
  <si>
    <t>AZIENDE TURISTICHE</t>
  </si>
  <si>
    <t>AZIENDE CURA E PROMOZ.TURIST.</t>
  </si>
  <si>
    <t>ENTI PARCHI REGIONALI</t>
  </si>
  <si>
    <t>CAMERE DI COMMERCIO 2015</t>
  </si>
  <si>
    <t>ENTI REG. SVILUPPO AGRICOLO</t>
  </si>
  <si>
    <t>ENTI PORTUALI</t>
  </si>
  <si>
    <t>ENTE AUT. DEL FLUMENDOSA</t>
  </si>
  <si>
    <t>ENTE VAL.FOND. AR.PG.SI.TR.</t>
  </si>
  <si>
    <t>ENTE ZONA INDUSTR. TRIESTE</t>
  </si>
  <si>
    <t>Tav. A: Movimento generale di cassa</t>
  </si>
  <si>
    <t>Tav B: Gestione tesoreria – Partite Debitorie</t>
  </si>
  <si>
    <t>Tav. C: Gestione tesoreria – Partite Creditorie</t>
  </si>
  <si>
    <t>Tav. F: Incassi per entrate del bilancio dello Stato</t>
  </si>
  <si>
    <t>Tav. G: Pagamenti per le spese di bilancio distinti per ministeri</t>
  </si>
  <si>
    <t>Tav. H: Pagamenti per le spese di bilancio secondo la classificazione economica</t>
  </si>
  <si>
    <t>Tavola K: Pagamenti per le spese di bilancio secondo la classificazione economica e per tipologia di titolo di spesa e destinazione</t>
  </si>
  <si>
    <t>Tav. L: Conti di soggetti esterni alla P.A.</t>
  </si>
  <si>
    <t>Tav. M: Conti correnti di enti della P.A.</t>
  </si>
  <si>
    <t>Tav. N: Contabilità speciali</t>
  </si>
  <si>
    <t>Tav. P: Situazione delle  Amministrazioni  statali dotate di autonomia di bilancio</t>
  </si>
  <si>
    <t xml:space="preserve">Tav. Q: Situazione delle monete circolanti </t>
  </si>
  <si>
    <t>Tav. D: Raccordo Contabile delle Gestioni del Bilancio dello Stato e della Tesoreria con il saldo di cassa del Settore statale</t>
  </si>
  <si>
    <t>MEF-ART. 81 D.LGS 174-16</t>
  </si>
  <si>
    <t>PATTI PER IL SUD</t>
  </si>
  <si>
    <t>Tavola J: Pagamenti per spese di bilancio secondo la classificazione economica e per missione</t>
  </si>
  <si>
    <t>Tav. E: Raccordo Contabile delle Gestioni del Bilancio dello Stato e della Tesoreria con le emissioni di titoli di Stato ed altri strumenti a breve e medio/lungo termine</t>
  </si>
  <si>
    <t>Tav. I: Pagamenti per le spese di bilancio secondo la classificazione per missione</t>
  </si>
  <si>
    <t>Tav. O: Contabilità speciali di Tesoreria Unica</t>
  </si>
  <si>
    <t>AGENZIA NAZIONALE POLITICHE ATTIVE DEL LAVORO</t>
  </si>
  <si>
    <t>FONDO EUROPEO INTEGRAZIONE CITTADINI PAESI TERZI 2007-2013</t>
  </si>
  <si>
    <t>COMM STRAORD ILVA DL 1-2015</t>
  </si>
  <si>
    <t>FONDO EUROPEO INVESTIMENTI PROGRAMMA INIZIATIVA PMI</t>
  </si>
  <si>
    <t>MATERA CAPITALE EUROPEA CULTURA 2019</t>
  </si>
  <si>
    <t>INPS FONDO GARANZIA APE LEGGE N. 232-2016</t>
  </si>
  <si>
    <t>FONDO SVILUPPO INVESTIMENTI NEL CINEMA E AUDIOVISIVO</t>
  </si>
  <si>
    <t>CORTE DEI CONTI</t>
  </si>
  <si>
    <t>C.N.E.L.</t>
  </si>
  <si>
    <t>CONSIGLIO DI STATO E T.A.R</t>
  </si>
  <si>
    <t>DIP.TES-MOV.FONDI CON L'ESTERO</t>
  </si>
  <si>
    <t>MINTES DIP.TES.DL 143-98 ART.7</t>
  </si>
  <si>
    <t>EDILIZIA PERSONALE PS L.52-76</t>
  </si>
  <si>
    <t>FONDO ROTAZIONE LEGGE 179-92</t>
  </si>
  <si>
    <t>MIN.TESORO - PENSIONI DI STATO</t>
  </si>
  <si>
    <t>METANO CONT.CAP.L.266-97 ART.9</t>
  </si>
  <si>
    <t>METANO CON.INTER.L.526-82 A.28</t>
  </si>
  <si>
    <t>L.608-96 ART.9 C.7 SVIL.ITALIA</t>
  </si>
  <si>
    <t>EDIL.SOVVENZ.PROGR.CENTRALI</t>
  </si>
  <si>
    <t>EDILIZIA AGEVOL.PROGR.CENTRALI</t>
  </si>
  <si>
    <t>F.PROGETTAZIONE PREL.L.144-99</t>
  </si>
  <si>
    <t>DL 269-03 EROG.MUTUI TRASFER</t>
  </si>
  <si>
    <t>DL 269-03 INTERESSI BPF TRASF</t>
  </si>
  <si>
    <t>DL 269-03 INCASSI E PAGAMENTI</t>
  </si>
  <si>
    <t>D.G.T.-CREDITI CEDUTI DA INPS</t>
  </si>
  <si>
    <t>DIP.TO RAG.GEN.STATO - IGEPA</t>
  </si>
  <si>
    <t>AG.SVILUPPO MEZZOGIORNO</t>
  </si>
  <si>
    <t>MIN.TESORO-FRONTALIERI</t>
  </si>
  <si>
    <t>MINISTERO AFFARI ESTERI</t>
  </si>
  <si>
    <t>ISMEA-CON.TTI FILIERA L 80-05</t>
  </si>
  <si>
    <t>CASSA PREV MOTORIZZ CIVILE</t>
  </si>
  <si>
    <t>FONDO INCREMENTO EDILIZIO</t>
  </si>
  <si>
    <t>BANCA POPOLARE DI NOVARA SCRL</t>
  </si>
  <si>
    <t>CONSAP F. CENTR.GARANZ</t>
  </si>
  <si>
    <t>CONSAP FONDO GARANZIA ARTIG.</t>
  </si>
  <si>
    <t>CONSAP C.STA L1142-67 L35-95A2</t>
  </si>
  <si>
    <t>DIP.TESORO ART.2 L.341-95</t>
  </si>
  <si>
    <t>MEDCEN L.662-96 GARANZIA PIM</t>
  </si>
  <si>
    <t>SOGESID - FIN.ISTIT</t>
  </si>
  <si>
    <t>SIMEST D.LGS.143-98 F.ESTERO</t>
  </si>
  <si>
    <t>CONSAP EX L.295-73 S. INTERNO</t>
  </si>
  <si>
    <t>AG NAZ A.I.S.I. SPA</t>
  </si>
  <si>
    <t>SIMEST FONDO EX L. 394-81</t>
  </si>
  <si>
    <t>SIMEST FONDI VENTURE CAPITAL</t>
  </si>
  <si>
    <t>AG NAZ A.I.S.I. SPA F.R 289-03</t>
  </si>
  <si>
    <t>FINEST SPA</t>
  </si>
  <si>
    <t>MAP FONDO SALVATAGGIO IMPRESE</t>
  </si>
  <si>
    <t>ISMEA D 06 SUB AGR D LVO185-00</t>
  </si>
  <si>
    <t>FONDO REGIONALE PROTEZ.CIVILE</t>
  </si>
  <si>
    <t>SCUOLA NAZION.AMMINISTRAZIONE</t>
  </si>
  <si>
    <t>PRESIDENZA CONSIGLIO MINISTRI</t>
  </si>
  <si>
    <t>FERROTRAMVIARIE SPA</t>
  </si>
  <si>
    <t>MIUR ALLOGGI STUDENTI L.338-00</t>
  </si>
  <si>
    <t>CASSA DD PP F. ROTAT. L. 49-87</t>
  </si>
  <si>
    <t>FONDO SVIL MECC AGRIC L.910-66</t>
  </si>
  <si>
    <t>MEDCEN CAPIT RISCHIO PMI L.388</t>
  </si>
  <si>
    <t>ARTIGIANCASSA F. GAR. PC STUD</t>
  </si>
  <si>
    <t>M.A.F-FONDO SOLIDARIETA NAZ.</t>
  </si>
  <si>
    <t>DIP.TESORO ORGANISMI INTERNAZ</t>
  </si>
  <si>
    <t>AG NAZ A.I.S.I. INIZ DIP GIOVE</t>
  </si>
  <si>
    <t>CONSAP SPA ART. 4 DL 185-08</t>
  </si>
  <si>
    <t>M.RO AMB ART.1 C.1115 L.296-06</t>
  </si>
  <si>
    <t>CONSAP SPA FONDO MUTUI L244-07</t>
  </si>
  <si>
    <t>MIT PIANO ED ABIT DPCM 16-7-09</t>
  </si>
  <si>
    <t>CONSAP FONDO GARANZ PRIMA CASA</t>
  </si>
  <si>
    <t>CONSAP FONDO GIOVA DM 19-11-10</t>
  </si>
  <si>
    <t>CONSAP F. MECENATI-DM12-11-10</t>
  </si>
  <si>
    <t>FONDO LIQUID.DEB. ENTI LOCALI</t>
  </si>
  <si>
    <t>CONSAP-FONDO GAR DEBITI P.A.</t>
  </si>
  <si>
    <t>MEF RIMB FOND LIR SINF L112-13</t>
  </si>
  <si>
    <t>MEF RIS FONDO SVIL E COESIONE</t>
  </si>
  <si>
    <t>CONSAP FON SACE DPCM 19-11-14</t>
  </si>
  <si>
    <t>CONSAP F CART  SOF DM 03-08-16</t>
  </si>
  <si>
    <t>DT  ONERI FONDO C.343 L.266-05</t>
  </si>
  <si>
    <t>AG AISI D.LGS 185-00 L.232-16</t>
  </si>
  <si>
    <t>MEF DT FONDO DL 237-16</t>
  </si>
  <si>
    <t>BANCA NAZIONALE DEL LAVORO</t>
  </si>
  <si>
    <t>ATT.CONTRATTI D'AREA L.662-96</t>
  </si>
  <si>
    <t>PATTI TERRITORIALI L.662-96</t>
  </si>
  <si>
    <t>AGEA - INTERVENTI NAZIONALI</t>
  </si>
  <si>
    <t>CSEA-CASSA SERV.ENERG.AMBIENT.</t>
  </si>
  <si>
    <t>GSE ART 11 COM 11 DL N. 8 - 17</t>
  </si>
  <si>
    <t>A.N.A.S. S.P.A</t>
  </si>
  <si>
    <t>ENTE NAZIONALE RISI</t>
  </si>
  <si>
    <t>ANAS EX FONDO CENTR GARANZIA</t>
  </si>
  <si>
    <t>ICE AGENZ PROM EST INTER IM IT</t>
  </si>
  <si>
    <t>AUTORITA' ENERGIA ELETTR.-GAS</t>
  </si>
  <si>
    <t>AGEA-AIUTI E AMMASSI COMUNIT</t>
  </si>
  <si>
    <t>ANPAL L.236-93 FIN.NAZIONALI</t>
  </si>
  <si>
    <t>ANPAL L.236-93 FIN.COMUNITARI</t>
  </si>
  <si>
    <t>MIN TESORO DPR 532-1973</t>
  </si>
  <si>
    <t>MIN.ECONOMIA FINANZE FEAGA</t>
  </si>
  <si>
    <t>MINTES.F.ROT.POLIT.CEE FIN.NAZ</t>
  </si>
  <si>
    <t>MINTES-F.ROT.FINANZIAM. CEE</t>
  </si>
  <si>
    <t>MEF INTER COMPLEM PROG COMUNIT</t>
  </si>
  <si>
    <t>FONDO EDIFICI DI CULTO</t>
  </si>
  <si>
    <t>ISTITUTO ITALIANO TECNOLOGIA</t>
  </si>
  <si>
    <t>ISTITUTO SUPERIORE DI SANITA'</t>
  </si>
  <si>
    <t>IST ITAL TECNO ART 18 DL 78-09</t>
  </si>
  <si>
    <t>CONTR.FESR AI COMUNI L.784-80</t>
  </si>
  <si>
    <t>DL 269-03 G.C-C E ASS.POSTALI</t>
  </si>
  <si>
    <t>S. C. I. P.  1</t>
  </si>
  <si>
    <t>DIPARTES CANONI LOCAZ.L.326-03</t>
  </si>
  <si>
    <t>ALIENAZ VEICOLI SEQUES L326-03</t>
  </si>
  <si>
    <t>CONSAP FONDO CONTRIBUTI ARTIG.</t>
  </si>
  <si>
    <t>CONS.SVIL.IND. - POTENZA</t>
  </si>
  <si>
    <t>CONSORZIO ASI AVELLINO</t>
  </si>
  <si>
    <t>ACQUEDOTTO PUGLIESE S.P.A</t>
  </si>
  <si>
    <t>ALUMIX SPA IN L.C.A</t>
  </si>
  <si>
    <t>EFIMPIANTI SPA IN L.C.A</t>
  </si>
  <si>
    <t>EFIM IN LIQUIDAZIONE DL 487-92</t>
  </si>
  <si>
    <t>IST.POLIGRAF.E ZECCA STATO</t>
  </si>
  <si>
    <t>AGENZIA INDUSTRIE DIFESA</t>
  </si>
  <si>
    <t>MEF DIPTES FONDO ART81 L133-08</t>
  </si>
  <si>
    <t>MEF DT FONDO L133-08 DI 3-2-14</t>
  </si>
  <si>
    <t>CONSAP FONDO  C.825 L.208-15</t>
  </si>
  <si>
    <t>POSTE ITALIANE SERV BANCOPOSTA</t>
  </si>
  <si>
    <t>INPS - EX INPDAP GEST B INADEL</t>
  </si>
  <si>
    <t>INPS - EX INPDAP GEST C ENPDEP</t>
  </si>
  <si>
    <t>INPS - EX INPDAP G. A OP PREVI</t>
  </si>
  <si>
    <t>LIQUID.GEST.BUONUSCITA IPOST</t>
  </si>
  <si>
    <t>INPS-ART.24-L.21.12.1978,N.843</t>
  </si>
  <si>
    <t>INPS - EX INPDAP G. PREST CRED</t>
  </si>
  <si>
    <t>INAIL ART 24 L.843-1978</t>
  </si>
  <si>
    <t>INAIL-INCASSI CONTR.UNIFICATI</t>
  </si>
  <si>
    <t>INPS - EX INPDAP PENS CONTR ST</t>
  </si>
  <si>
    <t>INPS - EX INPDAP PENS L.335-95</t>
  </si>
  <si>
    <t>INPS - EX INPDAP GEST D CPDEL</t>
  </si>
  <si>
    <t>INPS - EX INPDAP GEST D CPS</t>
  </si>
  <si>
    <t>INPS - EX INPDAP GEST D CPI</t>
  </si>
  <si>
    <t>INPS - EX INPDAP GEST D CPUG</t>
  </si>
  <si>
    <t>EDIL.SOVV.FONDO GLOBALE REG</t>
  </si>
  <si>
    <t>R. LAZIO   IRAP ALTRI SOGGETTI</t>
  </si>
  <si>
    <t>R. ABRUZZO IRAP ALTRI SOGGETTI</t>
  </si>
  <si>
    <t>R.CALABRIA IRAP ALTRI SOGGETTI</t>
  </si>
  <si>
    <t>R.TOSCANA  IRAP ALTRI SOGGETTI</t>
  </si>
  <si>
    <t>R.MOLISE   IRAP ALTRI SOGGETTI</t>
  </si>
  <si>
    <t>R.PUGLIA   IRAP ALTRI SOGGETTI</t>
  </si>
  <si>
    <t>R. MARCHE  IRAP ALTRI SOGGETTI</t>
  </si>
  <si>
    <t>R. UMBRIA  IRAP ALTRI SOGGETTI</t>
  </si>
  <si>
    <t>R. LIGURIA IRAP ALTRI SOGGETTI</t>
  </si>
  <si>
    <t>R.SARDEGNA IRAP ALTRI SOGGETTI</t>
  </si>
  <si>
    <t>R.PIEMONTE IRAP ALTRI SOGGETTI</t>
  </si>
  <si>
    <t>R.CAMPANIA IRAP ALTRI SOGGETTI</t>
  </si>
  <si>
    <t>R.BASILICATA IRAP ALTRI SOGG</t>
  </si>
  <si>
    <t>R.EMILIA ROM IRAP ALTRI SOGG</t>
  </si>
  <si>
    <t>R.FRIULI V.G IRAP ALTRI SOGG</t>
  </si>
  <si>
    <t>P.A. TRENTO  IRAP ALTRI SOGG</t>
  </si>
  <si>
    <t>P.A. BOLZANO IRAP ALTRI SOGG</t>
  </si>
  <si>
    <t>R. VENETO  IRAP ALTRI SOGGETTI</t>
  </si>
  <si>
    <t>R. LOMBARDIA IRAP ALTRI SOGG</t>
  </si>
  <si>
    <t>R. V.D'AOSTA IRAP ALTRI SOGG</t>
  </si>
  <si>
    <t>R. SICILIA IRAP ALTRI SOGGETTI</t>
  </si>
  <si>
    <t>IRAP ERARIO D. L.VO 446-97</t>
  </si>
  <si>
    <t>R. LAZIO - RIS. CEE - COF. NAZ</t>
  </si>
  <si>
    <t>R.ABRUZZO - RIS. CEE -COF.NAZ.</t>
  </si>
  <si>
    <t>R.CALABRIA -RIS.CEE - COF.NAZ.</t>
  </si>
  <si>
    <t>R.TOSCANA - RIS. CEE -COF.NAZ.</t>
  </si>
  <si>
    <t>R.MOLISE - RIS. CEE - COF.NAZ.</t>
  </si>
  <si>
    <t>R. PUGLIA - RIS. CEE -COF.NAZ.</t>
  </si>
  <si>
    <t>R.MARCHE -RIS. CEE - COF. NAZ.</t>
  </si>
  <si>
    <t>R.UMBRIA - RIS. CEE - COF.NAZ.</t>
  </si>
  <si>
    <t>R.LIGURIA - RIS CEE - COF.NAZ.</t>
  </si>
  <si>
    <t>R.A.SARDEGNA -RIS.CEE-COF.NAZ.</t>
  </si>
  <si>
    <t>R.PIEMONTE -RIS.CEE -COF.NAZ.</t>
  </si>
  <si>
    <t>R.CAMPANIA -RIS.CEE -COF.NAZ.</t>
  </si>
  <si>
    <t>R.BASILICATA -RIS.CEE-COF.NAZ.</t>
  </si>
  <si>
    <t>R.EMILIA - RIS.CEE - COF.NAZ.</t>
  </si>
  <si>
    <t>R.A. FRI.V.G.-RIS.CEE-COF.NAZ.</t>
  </si>
  <si>
    <t>P.A. BOLZANO -RIS.CEE-COF.NAZ.</t>
  </si>
  <si>
    <t>R. VENETO - RIS.CEE - COF.NAZ.</t>
  </si>
  <si>
    <t>R.LOMBARDIA -RIS.CEE -COF.NAZ.</t>
  </si>
  <si>
    <t>R.A.V.D'AOSTA-RIS.CEE-COF.NAZ.</t>
  </si>
  <si>
    <t>R.A.SICILIA - RIS.CEE-COF.NAZ.</t>
  </si>
  <si>
    <t>R.  LAZIO       ADD.IRPEF</t>
  </si>
  <si>
    <t>R.  ABRUZZO     ADD.IRPEF</t>
  </si>
  <si>
    <t>R.  CALABRIA    ADD.IRPEF</t>
  </si>
  <si>
    <t>R.  TOSCANA     ADD.IRPEF</t>
  </si>
  <si>
    <t>R.  MOLISE      ADD.IRPEF</t>
  </si>
  <si>
    <t>R.  PUGLIA      ADD.IRPEF</t>
  </si>
  <si>
    <t>R.  MARCHE      ADD.IRPEF</t>
  </si>
  <si>
    <t>R.  UMBRIA      ADD.IRPEF</t>
  </si>
  <si>
    <t>R.  LIGURIA     ADD.IRPEF</t>
  </si>
  <si>
    <t>R.  SARDEGNA    ADD.IRPEF</t>
  </si>
  <si>
    <t>R.  PIEMONTE    ADD.IRPEF</t>
  </si>
  <si>
    <t>R.  CAMPANIA    ADD.IRPEF</t>
  </si>
  <si>
    <t>R.  BASILICATA  ADD.IRPEF</t>
  </si>
  <si>
    <t>R.  EMILIA ROM. ADD.IRPEF</t>
  </si>
  <si>
    <t>R.  FRIULI V.G. ADD.IRPEF</t>
  </si>
  <si>
    <t>P.  A. TRENTO   ADD.IRPEF</t>
  </si>
  <si>
    <t>P.  A. BOLZANO  ADD.IRPEF</t>
  </si>
  <si>
    <t>R.  VENETO      ADD.IRPEF</t>
  </si>
  <si>
    <t>R.  LOMBARDIA   ADD.IRPEF</t>
  </si>
  <si>
    <t>R.  VALLE D'AOSTA ADD.IRPEF</t>
  </si>
  <si>
    <t>R.  SICILIA       ADD.IRPEF</t>
  </si>
  <si>
    <t>R.  LAZIO       IRAP AMM.PUBBL</t>
  </si>
  <si>
    <t>R.  ABRUZZO     IRAP AMM.PUBBL</t>
  </si>
  <si>
    <t>R.  CALABRIA    IRAP AMM.PUBBL</t>
  </si>
  <si>
    <t>R.  TOSCANA     IRAP AMM.PUBBL</t>
  </si>
  <si>
    <t>R.  MOLISE      IRAP AMM.PUBBL</t>
  </si>
  <si>
    <t>R.  PUGLIA      IRAP AMM.PUBBL</t>
  </si>
  <si>
    <t>R.  MARCHE      IRAP AMM.PUBBL</t>
  </si>
  <si>
    <t>R.  UMBRIA      IRAP AMM.PUBBL</t>
  </si>
  <si>
    <t>R.  LIGURIA     IRAP AMM.PUBBL</t>
  </si>
  <si>
    <t>R.  SARDEGNA    IRAP AMM.PUBBL</t>
  </si>
  <si>
    <t>R.  PIEMONTE    IRAP AMM.PUBBL</t>
  </si>
  <si>
    <t>R.  CAMPANIA    IRAP AMM.PUBBL</t>
  </si>
  <si>
    <t>R.  BASILICATA  IRAP AMM.PUBBL</t>
  </si>
  <si>
    <t>R.  EMILIA R.   IRAP AMM.PUBBL</t>
  </si>
  <si>
    <t>R.  FRIULI V.G. IRAP AMM.PUBBL</t>
  </si>
  <si>
    <t>P. A. TRENTO    IRAP AMM.PUBBL</t>
  </si>
  <si>
    <t>P. A. BOLZANO   IRAP AMM.PUBBL</t>
  </si>
  <si>
    <t>R.  VENETO      IRAP AMM.PUBBL</t>
  </si>
  <si>
    <t>R.  LOMBARDIA   IRAP AMM.PUBBL</t>
  </si>
  <si>
    <t>R.VALLE D'AOSTA IRAP AMM.PUBBL</t>
  </si>
  <si>
    <t>R.  SICILIA     IRAP AMM.PUBBL</t>
  </si>
  <si>
    <t>ARTIGIANCASSA FONDI REGIONALI</t>
  </si>
  <si>
    <t>REG CAMPANIA ART2 C48 L.244-07</t>
  </si>
  <si>
    <t>REGIONE LAZIO ART2 C48 L244-07</t>
  </si>
  <si>
    <t>REG ABRUZZO-PROG IPA ADRIATICO</t>
  </si>
  <si>
    <t>Missione</t>
  </si>
  <si>
    <t>Competenza</t>
  </si>
  <si>
    <t>Residui</t>
  </si>
  <si>
    <t>Organi costituzionali, a rilevanza costituzionale e Presidenza del Consiglio dei ministri</t>
  </si>
  <si>
    <t>Amministrazione generale e supporto alla rappresentanza generale di Governo e dello Stato sul territorio</t>
  </si>
  <si>
    <t>Relazioni finanziarie con le autonomie territoriali</t>
  </si>
  <si>
    <t>L'Italia in Europa e nel mondo</t>
  </si>
  <si>
    <t>Difesa e sicurezza del territorio</t>
  </si>
  <si>
    <t>Giustizia</t>
  </si>
  <si>
    <t>Ordine pubblico e sicurezza</t>
  </si>
  <si>
    <t>Soccorso civile</t>
  </si>
  <si>
    <t>Agricoltura, politiche agroalimentari e pesca</t>
  </si>
  <si>
    <t>Energia e diversificazione delle fonti energetiche</t>
  </si>
  <si>
    <t>Competitivita' e sviluppo delle imprese</t>
  </si>
  <si>
    <t>Regolazione dei mercati</t>
  </si>
  <si>
    <t>Diritto alla mobilita' e sviluppo dei sistemi di trasporto</t>
  </si>
  <si>
    <t>Infrastrutture pubbliche e logistica</t>
  </si>
  <si>
    <t>Comunicazioni</t>
  </si>
  <si>
    <t>Commercio internazionale ed internazionalizzazione del sistema produttivo</t>
  </si>
  <si>
    <t>Ricerca e innovazione</t>
  </si>
  <si>
    <t>Sviluppo sostenibile e tutela del territorio e dell'ambiente</t>
  </si>
  <si>
    <t>Casa e assetto urbanistico</t>
  </si>
  <si>
    <t>Tutela della salute</t>
  </si>
  <si>
    <t>Tutela e valorizzazione dei beni e attivita' culturali e paesaggistici</t>
  </si>
  <si>
    <t>Istruzione scolastica</t>
  </si>
  <si>
    <t>Istruzione universitaria e formazione post-universitaria</t>
  </si>
  <si>
    <t>Diritti sociali, politiche sociali e famiglia</t>
  </si>
  <si>
    <t>Politiche previdenziali</t>
  </si>
  <si>
    <t>Politiche per il lavoro</t>
  </si>
  <si>
    <t>Immigrazione, accoglienza e garanzia dei diritti</t>
  </si>
  <si>
    <t>Sviluppo e riequilibrio territoriale</t>
  </si>
  <si>
    <t>Politiche economico-finanziarie e di bilancio e tutela della finanza pubblica</t>
  </si>
  <si>
    <t>Giovani e sport</t>
  </si>
  <si>
    <t>Turismo</t>
  </si>
  <si>
    <t>Servizi istituzionali e generali delle amministrazioni pubbliche</t>
  </si>
  <si>
    <t>Fondi da ripartire</t>
  </si>
  <si>
    <t>Debito pubblico</t>
  </si>
  <si>
    <t>Redditi da lavoro dipendente</t>
  </si>
  <si>
    <t>Consumi intermedi</t>
  </si>
  <si>
    <t>Imposte pagate sulla produzione</t>
  </si>
  <si>
    <t>Trasferimenti correnti ad amministrazioni pubbliche</t>
  </si>
  <si>
    <t>Trasferimenti correnti a famiglie e istituzioni sociali private</t>
  </si>
  <si>
    <t>Trasferimenti correnti a imprese</t>
  </si>
  <si>
    <t>Trasferimenti correnti a estero</t>
  </si>
  <si>
    <t>Risorse proprie unione europea</t>
  </si>
  <si>
    <t>Interessi passivi e redditi da capitale</t>
  </si>
  <si>
    <t>Poste correttive e compensative</t>
  </si>
  <si>
    <t>Ammortamenti</t>
  </si>
  <si>
    <t>Altre uscite correnti</t>
  </si>
  <si>
    <t>Investimenti fissi lordi e acquisti di terreni</t>
  </si>
  <si>
    <t>Contributi agli investimenti ad imprese</t>
  </si>
  <si>
    <t>Contributi agli investimenti a famiglie e istituzioni sociali private</t>
  </si>
  <si>
    <t>Contributi agli investimenti a estero</t>
  </si>
  <si>
    <t>Altri trasferimenti in conto capitale</t>
  </si>
  <si>
    <t>Acquisizioni di attivita' finanziarie</t>
  </si>
  <si>
    <t>Rimborso passivita' finanziarie</t>
  </si>
  <si>
    <t>Categoria economica</t>
  </si>
  <si>
    <t>Ordini di Pagare</t>
  </si>
  <si>
    <t>Ordini di Accreditamento</t>
  </si>
  <si>
    <t>Ruoli di Spesa fissa</t>
  </si>
  <si>
    <t>Note di Imputazione</t>
  </si>
  <si>
    <t>Erario</t>
  </si>
  <si>
    <t>Tesoreria</t>
  </si>
  <si>
    <t>Esterno</t>
  </si>
  <si>
    <t>Spesa Secondaria del Funzionario Delegato</t>
  </si>
  <si>
    <t>Stipendi</t>
  </si>
  <si>
    <t>Classificazione economica</t>
  </si>
  <si>
    <t>MINISTERI</t>
  </si>
  <si>
    <t>TITOLO I - SPESE CORRENTI</t>
  </si>
  <si>
    <t>Ministero dell'economia e delle finanze</t>
  </si>
  <si>
    <t>Ministero dello sviluppo economico</t>
  </si>
  <si>
    <t>Ministero del lavoro e delle politiche sociali</t>
  </si>
  <si>
    <t>Ministero della giustizia</t>
  </si>
  <si>
    <t>Ministero degli affari esteri e della cooperazione internazionale</t>
  </si>
  <si>
    <t>Ministero dell'istruzione, dell'universita' e della ricerca</t>
  </si>
  <si>
    <t>Ministero dell'interno</t>
  </si>
  <si>
    <t>Ministero dell'ambiente e della tutela del territorio e del mare</t>
  </si>
  <si>
    <t>Ministero delle infrastrutture e dei trasporti</t>
  </si>
  <si>
    <t>Ministero della difesa</t>
  </si>
  <si>
    <t>Ministero della salute</t>
  </si>
  <si>
    <t>TOTALE  TITOLO I - SPESE CORRENTI</t>
  </si>
  <si>
    <t>TITOLO II - SPESE IN CONTO CAPITALE</t>
  </si>
  <si>
    <t>TOTALE  TITOLO II - SPESE IN CONTO CAPITALE</t>
  </si>
  <si>
    <t>TITOLO I - ENTRATE TRIBUTARIE</t>
  </si>
  <si>
    <t>CATEGORIA I - IMPOSTE SUL PATRIMONIO E SUL REDDITO</t>
  </si>
  <si>
    <t>Imposta sul reddito delle persone fisiche</t>
  </si>
  <si>
    <t>Imposta sul reddito delle società</t>
  </si>
  <si>
    <t>Imposta sostitutiva delle imposte sui redditi nonchè ritenute sugli interessi e altri redditi di capitale</t>
  </si>
  <si>
    <t>imposte sostitutive previste dall'articolo 3, commi 160, 161 e 162 della legge 23 dicembre 1996, n.662</t>
  </si>
  <si>
    <t>Imposta municipale propria riservata all'erario derivante dagli immobili ad uso produttivo classificati nel gruppo catastale D</t>
  </si>
  <si>
    <t>Imposta sulle riserve matematiche dei rami vita delle società ed enti che esercitano attività assicurativa</t>
  </si>
  <si>
    <t>Imposte dirette derivanti dalla definizione di pendenze e controversie tributarie</t>
  </si>
  <si>
    <t>Imposta sostitutiva sui redditi di cui all'art.44, comma 1, lettera g-quater del testo unico delle imposte sui redditi</t>
  </si>
  <si>
    <t>Imposta sostitutiva delle imposte sui redditi per la rideterminazione dei valori di acquisto di partecipazioni non negoziate nei mercati regolamentati</t>
  </si>
  <si>
    <t>Imposta sostitutiva delle imposte sui redditi per la rideterminazione dei valori di acquisto dei terreni edificabili</t>
  </si>
  <si>
    <t>Ritenute sui contributi degli enti pubblici sui premi, sulle vincite e sui capitali di assicurazioni sulla vita</t>
  </si>
  <si>
    <t>Imposta sostitutiva delle imposte sui redditi da applicare ai fondi pensione ed alle altre forme pensionistiche complementari ed individuali</t>
  </si>
  <si>
    <t>Versamento del contributo di solidarietà del 3%, sulla parte di reddito complessivo eccedente l'importo di 300.000 euro lordi annui, di cui al decreto legge n. 138 del 2011, articolo 2, comma 2</t>
  </si>
  <si>
    <t>Imposta sostitutiva sui redditi derivanti dalla rivalutazione dei fondi per il trattamento di fine rapporto e dai rendimenti attribuiti ai fondi di previdenza</t>
  </si>
  <si>
    <t>Versamenti delle somme dovute in base all'invito al contraddittorio in attuazione della procedura di collaborazione volontaria per l'emersione delle attività finanziarie e patrimoniali costituite o detenute fuori del territorio dello Stato</t>
  </si>
  <si>
    <t>Quota del 35 per cento dell'imposta unica sui giuochi di abilità e sui concorsi pronostici</t>
  </si>
  <si>
    <t>Imposta sul valore delle attività finanziarie detenute all'estero dalle persone fisiche residenti nel territorio dello stato, prevista dal decreto legge n. 201 del 2011, articolo 19, comma 18</t>
  </si>
  <si>
    <t>Altre entrate Categoria I</t>
  </si>
  <si>
    <t>CATEGORIA II - TASSE ED IMPOSTE SUGLI AFFARI</t>
  </si>
  <si>
    <t>Imposta sul valore aggiunto</t>
  </si>
  <si>
    <t>Imposta di bollo</t>
  </si>
  <si>
    <t>Imposta di registro</t>
  </si>
  <si>
    <t>Imposta sulle assicurazioni</t>
  </si>
  <si>
    <t>Canoni di abbonamento alle radio audizioni circolari e alla televisione</t>
  </si>
  <si>
    <t>Tasse automobilistiche</t>
  </si>
  <si>
    <t>Imposta sulle successioni e donazioni</t>
  </si>
  <si>
    <t>Tasse e imposte ipotecarie</t>
  </si>
  <si>
    <t>Tasse sulle concessioni governative escluse quelle per la licenza di porto d'armi anche per uso di caccia</t>
  </si>
  <si>
    <t>Diritti catastali e di scritturato</t>
  </si>
  <si>
    <t>Imposta sulle transazioni finanziarie</t>
  </si>
  <si>
    <t>Imposta sostitutiva delle imposte di registro, di bollo, ipotecarie e catastali e delle tasse sulle concessioni governative</t>
  </si>
  <si>
    <t>Quota del 25 per cento dell'imposta unica sui giuochi di abilità e sui concorsi pronostici</t>
  </si>
  <si>
    <t>Imposta sugli intrattenimenti</t>
  </si>
  <si>
    <t>Tasse di pubblico insegnamento</t>
  </si>
  <si>
    <t>Entrate derivanti dalla definizione delle situazioni e pendenze in materia di imposte indirette</t>
  </si>
  <si>
    <t>Altre entrate Categoria II</t>
  </si>
  <si>
    <t>CATEGORIA III - IMPOSTE SULLA PRODUZIONE, SUI CONSUMI E DOGANE</t>
  </si>
  <si>
    <t>Accisa sui prodotti energetici, loro derivati e prodotti analoghi</t>
  </si>
  <si>
    <t>Accisa sul gas naturale per combustione</t>
  </si>
  <si>
    <t>Accisa sull'energia elettrica</t>
  </si>
  <si>
    <t>Accisa e imposta erariale di consumo sulla birra</t>
  </si>
  <si>
    <t>Accisa e imposta erariale di consumo sugli spiriti</t>
  </si>
  <si>
    <t>Accisa e imposta erariale di consumo sui gas incondensabili delle raffinerie e delle fabbriche che comunque lavorano prodotti petroliferi resi liquidi con la compressione</t>
  </si>
  <si>
    <t>Imposta di consumo sugli oli lubrificanti e sui bitumi di petrolio</t>
  </si>
  <si>
    <t>Sovrimposta di confine sui gas incondensabili di prodotti petroliferi e sui gas stessi resi liquidi con la compressione</t>
  </si>
  <si>
    <t>Accisa sul carbone, lignite e coke di carbon fossile utilizzati per carburazione o combustione</t>
  </si>
  <si>
    <t>Proventi derivanti dalla vendita dei denaturanti, dei prodotti soggetti ad accisa e imposta erariale di consumo e dalla vendita dei contrassegni di Stato per recipienti contenenti prodotti alcoolici, nonchè per i surrogati di caffè e per le relative miscele</t>
  </si>
  <si>
    <t>Sovrimposte di confine (escluse le sovrimposte sugli oli minerali, loro derivati e prodotti analoghi, sui gas incondensabili di prodotti petroliferi e sui gas stessi resi liquidi con la compressione)</t>
  </si>
  <si>
    <t>Altre entrate Categoria III</t>
  </si>
  <si>
    <t>CATEGORIA IV - MONOPOLI</t>
  </si>
  <si>
    <t>Imposta sul consumo dei tabacchi</t>
  </si>
  <si>
    <t>Gettito dell'imposta sul consumo di tabacchi riservato all'erario, ai sensi del decreto legge n. 201 del 2011, articolo 48</t>
  </si>
  <si>
    <t>Altre entrate Categoria IV</t>
  </si>
  <si>
    <t>CATEGORIA V - LOTTO, LOTTERIE ED ALTRE ATTIVITA' DI GIUOCO</t>
  </si>
  <si>
    <t>Proventi del lotto</t>
  </si>
  <si>
    <t>Prelievo erariale dovuto ai sensi del decreto legge 30 settembre 2003, n. 269, sugli apparecchi e congegni di gioco, di cui all'art. 110, comma 6, del regio decreto n. 773 del 1931</t>
  </si>
  <si>
    <t>Proventi delle attività di giuoco</t>
  </si>
  <si>
    <t>Quota del 40 per cento dell'imposta unica sui giuochi di abilità e sui concorsi pronostici</t>
  </si>
  <si>
    <t>Diritto fisso erariale sui concorsi pronostici</t>
  </si>
  <si>
    <t>Altre entrate Categoria V</t>
  </si>
  <si>
    <t>TITOLO II - ENTRATE EXTRA-TRIBUTARIE</t>
  </si>
  <si>
    <t>CATEGORIA VI - PROVENTI SPECIALI</t>
  </si>
  <si>
    <t>Tasse e diritti marittimi</t>
  </si>
  <si>
    <t>Entrate derivanti da tributi speciali, riscossi per i servizi resi dal Ministero dell'Economia e delle Finanze</t>
  </si>
  <si>
    <t>Altre entrate Categoria VI</t>
  </si>
  <si>
    <t>CATEGORIA VII - PROVENTI DI SERVIZI PUBBLICI MINORI</t>
  </si>
  <si>
    <t>Proventi derivanti dalla vendita dei biglietti delle lotterie nazionali ad estrazione istantanea</t>
  </si>
  <si>
    <t>Entrate eventuali e diverse del Ministero dell'Economia e delle Finanze già di pertinenza del Ministero del Tesoro, del Bilancio e della Programmazione Economica</t>
  </si>
  <si>
    <t>Proventi derivanti dal gioco del bingo</t>
  </si>
  <si>
    <t>Entrate derivanti da attività e servizi di telecomunicazione ad uso privato, da servizi resi a vario titolo e da sanzioni pecuniarie per illeciti amministrativi, indennità e interessi di mora</t>
  </si>
  <si>
    <t>Quota del 20 per cento delle sanzioni pecuniarie riscosse in materia di imposte dirette da destinare ai fondi di previdenza per il personale dell'ex Ministero delle Finanze ed al fondo di assistenza per i finanzieri per scopi istituzionali</t>
  </si>
  <si>
    <t>Proventi relativi ai canoni di concessione per la gestione della rete telematica relativa agli apparecchi da divertimento ed intrattenimento ed ai giochi numerici a totalizzatore nazionale</t>
  </si>
  <si>
    <t>Oblazioni e condanne alle pene pecuniarie per contravvenzioni alle norme per la tutela delle strade e per la circolazione</t>
  </si>
  <si>
    <t>Ritenuta del 6 per cento sulle vincite del gioco del lotto</t>
  </si>
  <si>
    <t>Multe, ammende e sanzioni amministrative inflitte dalle autorità giudiziarie ed amministrative con esclusione di quelle aventi natura tributaria</t>
  </si>
  <si>
    <t>Risorse del fondo unico giustizia</t>
  </si>
  <si>
    <t>Altre entrate Categoria VII</t>
  </si>
  <si>
    <t>CATEGORIA VIII - PROVENTI DEI BENI DELLO STATO</t>
  </si>
  <si>
    <t>Versamento del canone annuo sui ricavi conseguiti dalle subconcessioni collegate all'utilizzo del sedime autostradale e dalle altre attività collaterali svolte dai concessionari autostradali</t>
  </si>
  <si>
    <t>Proventi dei beni demaniali esclusi quelli derivanti dai beni del Demanio idrico</t>
  </si>
  <si>
    <t>Somme corrispondenti all'incremento dell'aliquota di prodotto dovuto annualmente dal titolare unico o contitolare di ciascuna concessione per le produzioni di idrocarburi liquidi e gassosi estratti in mare</t>
  </si>
  <si>
    <t>Diritti erariali sui permessi di prospezione e di ricerca mineraria e sulle concessioni di esercizio di coltivazione di miniere e cave. canoni sui permessi di prospezione e di ricerca mineraria e sulle concessioni dell'esercizio di coltivazioni di miniere e cave. aliquote in valore del prodotto (royalties) da corrispondersi allo Stato dai concessionari di coltivazioni di idrocarburi liquidi e gassosi nella terraferma, nel mare territoriale e nella piattaforma continentale</t>
  </si>
  <si>
    <t>Redditi di beni immobili patrimoniali per affitti, concessioni e canoni vari, compresi quelli derivanti dall'utilizzazione di alloggi in fabbricati dello Stato situati all'estero. Interessi sul residuo prezzo capitale di beni venduti. Altri introiti relativi ai beni del patrimonio immobiliare</t>
  </si>
  <si>
    <t>Entrate eventuali diverse della Direzione Generale del Demanio</t>
  </si>
  <si>
    <t>Proventi delle miniere e delle sorgenti termali e minerali pertinenti allo Stato</t>
  </si>
  <si>
    <t>Entrate derivanti dalla regolarizzazione di occupazioni sul Demanio marittimo</t>
  </si>
  <si>
    <t>Altre entrate Categoria VIII</t>
  </si>
  <si>
    <t>CATEGORIA IX - PRODOTTI NETTI DI AZIENDE AUTONOME ED UTILI DI GESTIONI</t>
  </si>
  <si>
    <t>Dividendi dovuti dalle Società per Azioni derivate dalla trasformazione degli Enti Pubblici nonchè utili da versare da parte degli Enti Pubblici in base a disposizioni normative o statutarie</t>
  </si>
  <si>
    <t>CATEGORIA X - INTERESSI SU ANTICIPAZIONI E CREDITI VARI DEL TESORO</t>
  </si>
  <si>
    <t>Versamento da parte degli enti territoriali degli interessi dovuti sulle somme anticipate dallo stato, ai sensi del d.l. 35/2013 e del d.l. 66/2014</t>
  </si>
  <si>
    <t>Somme dovute dalla Banca d'Italia a titolo di eccedenza del rendimento di tutte le attività nei confronti del Tesoro e a titolo di remunerazione del saldo relativo al conto "Disponibilità del Tesoro per il Servizio di Tesoreria", nonché introiti relativi ad eventuali interventi sulla Gestione del Debito</t>
  </si>
  <si>
    <t>Interessi relativi alla riscossione delle Imposte Dirette</t>
  </si>
  <si>
    <t>Altre entrate Categoria X</t>
  </si>
  <si>
    <t>CATEGORIA XI - RICUPERI, RIMBORSI E CONTRIBUTI</t>
  </si>
  <si>
    <t>Rimborsi e concorsi diversi dovuti dagli Enti Territoriali</t>
  </si>
  <si>
    <t>Somme da introitare per il finanziamento dell'Assistenza Sanitaria</t>
  </si>
  <si>
    <t>Sanzioni relative alla riscossione delle Imposte Dirette</t>
  </si>
  <si>
    <t>Sanzioni relative alla riscossione delle Imposte Indirette</t>
  </si>
  <si>
    <t>Rimborso da parte delle Comunità Europee delle spese di riscossione delle risorse proprie</t>
  </si>
  <si>
    <t>Contributo unificato di iscrizione a ruolo nei procedimenti giurisdizionali, con esclusione di quelli relativi al processo tributario</t>
  </si>
  <si>
    <t>Somme prelevate dai Conti Correnti di Tesoreria del Fondo di Rotazione per l'attuazione delle Politiche Comunitarie istituito presso il Ministero dell'Economia e delle Finanze</t>
  </si>
  <si>
    <t>Versamento del contributo amministrativo dovuto per il rilascio del passaporto ordinario</t>
  </si>
  <si>
    <t>Altre entrate Categoria XI</t>
  </si>
  <si>
    <t>CATEGORIA XII - PARTITE CHE SI COMPENSANO NELLA SPESA</t>
  </si>
  <si>
    <t>Dazi della Tariffa Doganale Comune (T.D.C.) ed altri diritti fissati dalle Istituzioni della Unione Europea</t>
  </si>
  <si>
    <t>Altre entrate Categoria XII</t>
  </si>
  <si>
    <t>TITOLO III - ALIENAZIONE ED AMMORTAMENTO DI BENI PATRIMONIALI E RISCOSSIONE DI CREDITI</t>
  </si>
  <si>
    <t>CATEGORIA XIII - VENDITA DI BENI ED AFFRANCAZIONE DI CANONI</t>
  </si>
  <si>
    <t>Introiti derivanti dalle dismissioni degli immobili in uso al ministero della difesa, inclusi quelli di carattere residenziale</t>
  </si>
  <si>
    <t>Versamenti relativi al controvalore dei Titoli di Stato, ai proventi relativi alla vendita di Partecipazioni dello Stato, nonchè ad entrate straordinarie dello Stato nei limiti stabiliti dalla legge, da destinare al Fondo per l'Ammortamento dei Titoli di Stato</t>
  </si>
  <si>
    <t>Entrate per prezzo capitale della vendita dei beni immobili dello Stato</t>
  </si>
  <si>
    <t>Altre entrate Categoria XIII</t>
  </si>
  <si>
    <t>CATEGORIA XV - RIMBORSO DI ANTICIPAZIONI E DI CREDITI VARI DEL TESORO</t>
  </si>
  <si>
    <t>Altre entrate Categoria XV</t>
  </si>
  <si>
    <t>TITOLO IV - ACCENSIONE DI PRESTITI</t>
  </si>
  <si>
    <t>Ricavo netto delle emissioni di titoli del debito pubblico e dei prestiti interni ed internazionali</t>
  </si>
  <si>
    <t>Altre entrate</t>
  </si>
  <si>
    <t>LIGESTRA S.R.L</t>
  </si>
  <si>
    <t>Contributi agli investimenti ad amministrazioni pubbliche</t>
  </si>
  <si>
    <t>Versamento da parte dell'Inps e dell'Inail dei fondi riscossi e già destinati per legge all'Onpi da ripartire tra le Regioni ai sensi dell'articolo 1 duodecies della legge 21 ottobre 1978, n.641</t>
  </si>
  <si>
    <t>Valore nominale delle monete metalliche</t>
  </si>
  <si>
    <t>P.A. TRENTO -RIS.CEE-COF.NAZ.</t>
  </si>
  <si>
    <t>Altre rettifiche*</t>
  </si>
  <si>
    <t>ENTE STRUMENTALE ALLA CROCE ROSSA ITALIANA</t>
  </si>
  <si>
    <t>ISTITUTO STORICO ITALIANO PER IL MEDIOEVO</t>
  </si>
  <si>
    <t>Versamento da parte degli enti territoriali della quota di capitale delle somme anticipate dallo stato, ai sensi del decreto-legge 35 del 2013 e del decreto legge 66 del 2014, da destinare al fondo ammortamento dei titoli di stato</t>
  </si>
  <si>
    <t>Ministero delle politiche agricole alimentari, forestali e del turismo</t>
  </si>
  <si>
    <t>Ministero per i beni e le attivita' culturali</t>
  </si>
  <si>
    <t>INVITALIA ART.1 C.17 DL 91-17</t>
  </si>
  <si>
    <t>REGOLAMENTO UE LEGGE 28-12-2015, N. 208</t>
  </si>
  <si>
    <t>ISPETTORATO NAZIONALE SICUREZZA NUCLEARE RADIOPROTEZIONE</t>
  </si>
  <si>
    <t>TITOLO III - RIMBORSO PASSIVITA' FINANZIARIE</t>
  </si>
  <si>
    <t>TOTALE  TITOLO III - RIMBORSO PASSIVITA' FINANZIARIE</t>
  </si>
  <si>
    <t>Monete da                        €   2,00</t>
  </si>
  <si>
    <t>Monete d'oro da             € 20,00</t>
  </si>
  <si>
    <t>Monete d'oro da             € 50,00</t>
  </si>
  <si>
    <t>al 31 dicembre 2018</t>
  </si>
  <si>
    <t>al  31 dicembre 2018</t>
  </si>
  <si>
    <t>Categoria eonomica</t>
  </si>
  <si>
    <t>PENSIONE VECCHIAIA ANTICIPATA GIORNALISTI DL 90-14 L. 232-16</t>
  </si>
  <si>
    <t>SCUOLA ARCHEOLOGICA ITALIANA IN ATENE</t>
  </si>
  <si>
    <t xml:space="preserve">   Redditi da lavoro dipendente</t>
  </si>
  <si>
    <t xml:space="preserve">               Retribuzioni lorde in denaro</t>
  </si>
  <si>
    <t xml:space="preserve">               Retribuzioni in natura</t>
  </si>
  <si>
    <t xml:space="preserve">               Contributi sociali effettivi a carico del datore di lavoro</t>
  </si>
  <si>
    <t xml:space="preserve">               Contributi sociali figurativi a carico del datore di lavoro</t>
  </si>
  <si>
    <t xml:space="preserve">   Consumi intermedi</t>
  </si>
  <si>
    <t xml:space="preserve">               Acquisto di beni</t>
  </si>
  <si>
    <t xml:space="preserve">               Acquisto di servizi effettivi</t>
  </si>
  <si>
    <t xml:space="preserve">   Imposte pagate sulla produzione</t>
  </si>
  <si>
    <t xml:space="preserve">               Imposte pagate sulla produzione</t>
  </si>
  <si>
    <t xml:space="preserve">   Trasferimenti correnti ad amministrazioni pubbliche</t>
  </si>
  <si>
    <t xml:space="preserve">               Amministrazioni centrali</t>
  </si>
  <si>
    <t xml:space="preserve">                        Organi costituzionali a rilevanza costituzionale e amministrazioni statali</t>
  </si>
  <si>
    <t xml:space="preserve">                        Enti produttori di servizi economici e di regolazione dell'attivita' economica</t>
  </si>
  <si>
    <t xml:space="preserve">                        Enti produttori di servizi assistenziali, ricreativi e culturali</t>
  </si>
  <si>
    <t xml:space="preserve">                        Enti di ricerca</t>
  </si>
  <si>
    <t xml:space="preserve">               Amministrazioni locali</t>
  </si>
  <si>
    <t xml:space="preserve">                        Regioni</t>
  </si>
  <si>
    <t xml:space="preserve">                        Comuni e province</t>
  </si>
  <si>
    <t xml:space="preserve">                        Enti produttori di servizi sanitari</t>
  </si>
  <si>
    <t xml:space="preserve">                        Enti locali produttori di servizi economici e di regolazione dell'attivita' economica</t>
  </si>
  <si>
    <t xml:space="preserve">                        Enti locali produttori di servizi assistenziali ricreativi e culturali</t>
  </si>
  <si>
    <t xml:space="preserve">                        Province comuni - devoluzione di tributi erariali</t>
  </si>
  <si>
    <t xml:space="preserve">               Enti di previdenza</t>
  </si>
  <si>
    <t xml:space="preserve">   Trasferimenti correnti a famiglie e istituzioni sociali private</t>
  </si>
  <si>
    <t xml:space="preserve">               Prestazioni sociali in denaro</t>
  </si>
  <si>
    <t xml:space="preserve">               Trasferimenti sociali in natura</t>
  </si>
  <si>
    <t xml:space="preserve">               Altri trasferimenti</t>
  </si>
  <si>
    <t xml:space="preserve">   Trasferimenti correnti a imprese</t>
  </si>
  <si>
    <t xml:space="preserve">               Contributi ai prodotti e alla produzione</t>
  </si>
  <si>
    <t xml:space="preserve">               Altri trasferimenti a imprese</t>
  </si>
  <si>
    <t xml:space="preserve">   Trasferimenti correnti a estero</t>
  </si>
  <si>
    <t xml:space="preserve">               Trasferimenti correnti a estero</t>
  </si>
  <si>
    <t xml:space="preserve">   Risorse proprie unione europea</t>
  </si>
  <si>
    <t xml:space="preserve">               Risorse proprie unione europea</t>
  </si>
  <si>
    <t xml:space="preserve">   Interessi passivi e redditi da capitale</t>
  </si>
  <si>
    <t xml:space="preserve">               Interessi passivi</t>
  </si>
  <si>
    <t xml:space="preserve">   Poste correttive e compensative</t>
  </si>
  <si>
    <t xml:space="preserve">               Restituzioni e rimborso di imposte</t>
  </si>
  <si>
    <t xml:space="preserve">               Vincite lotto</t>
  </si>
  <si>
    <t xml:space="preserve">               Altre poste correttive e compensative</t>
  </si>
  <si>
    <t xml:space="preserve">   Ammortamenti</t>
  </si>
  <si>
    <t xml:space="preserve">               Beni mobili</t>
  </si>
  <si>
    <t xml:space="preserve">               Beni immobili</t>
  </si>
  <si>
    <t xml:space="preserve">   Altre uscite correnti</t>
  </si>
  <si>
    <t xml:space="preserve">               Premi di assicurazione</t>
  </si>
  <si>
    <t xml:space="preserve">               Altre uscite correnti</t>
  </si>
  <si>
    <t xml:space="preserve">   Investimenti fissi lordi e acquisti di terreni</t>
  </si>
  <si>
    <t xml:space="preserve">               Investimenti fissi lordi</t>
  </si>
  <si>
    <t xml:space="preserve">               Acquisti di terreni e beni materiali non prodotti</t>
  </si>
  <si>
    <t xml:space="preserve">   Contributi agli investimenti ad amministrazioni pubbliche</t>
  </si>
  <si>
    <t xml:space="preserve">                        Enti locali produttori di servizi assistenziali, ricreativi e culturali</t>
  </si>
  <si>
    <t xml:space="preserve">               Enti di previdenza e assistenza sociale</t>
  </si>
  <si>
    <t xml:space="preserve">   Contributi agli investimenti ad imprese</t>
  </si>
  <si>
    <t xml:space="preserve">               Imprese private</t>
  </si>
  <si>
    <t xml:space="preserve">               Imprese pubbliche</t>
  </si>
  <si>
    <t xml:space="preserve">   Contributi agli investimenti a famiglie e istituzioni sociali private</t>
  </si>
  <si>
    <t xml:space="preserve">               Famiglie e istituzioni sociali private</t>
  </si>
  <si>
    <t xml:space="preserve">   Contributi agli investimenti a estero</t>
  </si>
  <si>
    <t xml:space="preserve">               Estero</t>
  </si>
  <si>
    <t xml:space="preserve">   Altri trasferimenti in conto capitale</t>
  </si>
  <si>
    <t xml:space="preserve">               Amministrazioni pubbliche</t>
  </si>
  <si>
    <t xml:space="preserve">               Imprese</t>
  </si>
  <si>
    <t xml:space="preserve">   Acquisizioni di attivita' finanziarie</t>
  </si>
  <si>
    <t xml:space="preserve">               Biglietti, monete, depositi, oro monetario</t>
  </si>
  <si>
    <t xml:space="preserve">               Titoli diversi dalle azioni</t>
  </si>
  <si>
    <t xml:space="preserve">               Concessione di prestiti</t>
  </si>
  <si>
    <t xml:space="preserve">               Azioni e altre partecipazioni</t>
  </si>
  <si>
    <t xml:space="preserve">               Altri conti attivi</t>
  </si>
  <si>
    <t xml:space="preserve">   Rimborso passivita' finanziarie</t>
  </si>
  <si>
    <t xml:space="preserve">               Titoli</t>
  </si>
  <si>
    <t xml:space="preserve">               Prestiti</t>
  </si>
  <si>
    <t>Al 31 Dicembre 2018</t>
  </si>
  <si>
    <t>Diritti dovuti in relazione alle operazioni tecniche e tecnico-amministrative</t>
  </si>
  <si>
    <t>Versamento di somme da parte dei concessionari di gioco praticato mediante apparecchi di cui all'articolo 110, c. 6,  t.u. di cui al r. d. 18 giugno 1931, n. 773</t>
  </si>
  <si>
    <t>Versamento della quota interessi delle rate dei mutui erogati dalla Cassa Depositi e Prestiti trasferiti al Ministero dell'Economia e delle Finanze da destinare al pagamento degli interessi relativi ai Buoni fruttiferi postali</t>
  </si>
  <si>
    <t>Somme provenienti dalle riduzioni di spesa derivanti dall'adozione delle misure di cui all'articolo 8, comma 3, del decreto-legge 6 luglio 2012, n. 95, e successive modificazioni, versate dagli Enti e dagli Organismi anche costituiti in forma societaria, dotati di autonomia finanziaria</t>
  </si>
  <si>
    <t>Versamento della quota capitale delle rate dei mutui erogati dalla Cassa Depositi e Prestiti</t>
  </si>
  <si>
    <t>CATEGORIA XX - ACCENSIONE DI PRESTITI</t>
  </si>
  <si>
    <t xml:space="preserve">                        Amministrazioni centrali</t>
  </si>
  <si>
    <t>CONSAP SPA ART 1 C.348 L232-16</t>
  </si>
  <si>
    <t>SINDACI PA E CT STRAORD.ESIGEN</t>
  </si>
  <si>
    <t>MAE DGUE RIMBORSI COMMISS UE</t>
  </si>
  <si>
    <t>DT OP AEREI A6 C2 D. LVO 30-13</t>
  </si>
  <si>
    <t>DT IM FISSI A19 C2 D LVO 30-13</t>
  </si>
  <si>
    <t>INPS-TFR ART.1 C.755 L.296-06</t>
  </si>
  <si>
    <t>COMITATO ITALIANO PARALIMPICO</t>
  </si>
  <si>
    <t>Altre entrate Categoria IX</t>
  </si>
  <si>
    <t>CASSA SPEC.CONTO NUMISMATICO</t>
  </si>
  <si>
    <t>FONDO EUROP INV PROGR INIZ PMI</t>
  </si>
  <si>
    <t>CONI</t>
  </si>
  <si>
    <t>SPORT E SALUTE SPA</t>
  </si>
  <si>
    <t>INPS REDD PEN CIT A 12 DL 4-19</t>
  </si>
  <si>
    <t>AGENZIA NAZ GIOVANI L 662-96</t>
  </si>
  <si>
    <t>COM.GEN.FINANZA-DIREZ.AMMIN.</t>
  </si>
  <si>
    <t>Proventi derivanti dalla messa all'asta delle quantità di quote di emissione di gas ad effetto serra, determinate con decisione della commissione europea, direttiva 2003/87/ce</t>
  </si>
  <si>
    <t>Partecipazione dello Stato agli utili di gestione dell'Istituto di emissione</t>
  </si>
  <si>
    <t>Somme prelevate dal C/C di Tesoreria infruttifero relativo al capitale dei BPF trasferiti, da destinare al rimborso del capitale</t>
  </si>
  <si>
    <t>FUNIVIE SPA</t>
  </si>
  <si>
    <t>PROGRAMMI COMUNITARI UFFICI PERIFERICI MIBACT</t>
  </si>
  <si>
    <t xml:space="preserve">Conti di soggetti esterni alla P.A. </t>
  </si>
  <si>
    <t xml:space="preserve">Conti correnti di enti della P. A. </t>
  </si>
  <si>
    <t xml:space="preserve">Contabilità speciali di T.U. </t>
  </si>
  <si>
    <t>dal 1 gennaio - al 30 giugno 2019</t>
  </si>
  <si>
    <t>al 30 giugno 2019</t>
  </si>
  <si>
    <t>al  30 giugno 2019</t>
  </si>
  <si>
    <t>Monete emesse al 30 giugno 2019</t>
  </si>
  <si>
    <t>Monete d'oro da             € 10,00</t>
  </si>
  <si>
    <t>Conto di copertura</t>
  </si>
  <si>
    <t>Imposta sostitutiva dell'imposta sul reddito delle persone fisiche e delle relative addizionali, nonchè delle imposte di registro e di bollo sul 
contratto di locazione (cedolare secca)</t>
  </si>
  <si>
    <t>Somme corrispondenti all'incremento percentuale dell'aliquota di prodotto dovuto annualmente dal titolare unico o contitolare di ciascuna concessione per le produzioni di idrocarburi liquidi e gassosi ottenute in terraferma</t>
  </si>
  <si>
    <t>Versamenti da parte degli Enti Nazionali di Previdenza e Assistenza Sociale Pubblici, nell'ambito della propria autonomia organizzativa, delle somme derivanti da ulteriori interventi di razionalizzazione per la riduzione delle proprie spese</t>
  </si>
  <si>
    <t>Quota dei proventi derivanti dalle operazioni di dismissione di cui all'art.1, comma 1312 - legge n. 296/2006 da destinare ai sensi del comma 1314 del medesimo articolo, al rifinanziamento della legge n. 477 del 1998, per la ristrutturazione, il resturo e la manutenzione straordinaria degli immobili ubicati all'estero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</si>
</sst>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_-[$€-2]\ * #,##0.00_-;\-[$€-2]\ * #,##0.00_-;_-[$€-2]\ * &quot;-&quot;??_-"/>
    <numFmt numFmtId="165" formatCode="_(* #,##0.00_);_(* \(#,##0.00\);_(* &quot;-&quot;??_);_(@_)"/>
    <numFmt numFmtId="166" formatCode="#,##0.00%"/>
    <numFmt numFmtId="167" formatCode="#,##0.00;\-;\ "/>
    <numFmt numFmtId="168" formatCode="#,##0.00;\-;0"/>
    <numFmt numFmtId="169" formatCode="#,##0.00;\-#,##0.00;\ "/>
  </numFmts>
  <fonts count="47">
    <font>
      <sz val="10"/>
      <name val="Arial"/>
      <family val="2"/>
    </font>
    <font>
      <sz val="11"/>
      <color theme="1"/>
      <name val="Calibri"/>
      <family val="2"/>
      <scheme val="minor"/>
    </font>
    <font>
      <sz val="11"/>
      <color theme="1"/>
      <name val="Calibri"/>
      <family val="2"/>
      <scheme val="minor"/>
    </font>
    <font>
      <sz val="10"/>
      <name val="Arial"/>
      <family val="2"/>
    </font>
    <font>
      <b/>
      <i/>
      <sz val="10"/>
      <name val="Arial"/>
      <family val="2"/>
    </font>
    <font>
      <sz val="8"/>
      <name val="Times New Roman"/>
      <family val="1"/>
    </font>
    <font>
      <sz val="10"/>
      <name val="Times New Roman"/>
      <family val="1"/>
    </font>
    <font>
      <sz val="8"/>
      <name val="Frutiger LT 45 Light"/>
      <family val="2"/>
    </font>
    <font>
      <b/>
      <sz val="8"/>
      <name val="Frutiger LT 45 Light"/>
      <family val="2"/>
    </font>
    <font>
      <b/>
      <sz val="8"/>
      <color rgb="FFFFFFFF"/>
      <name val="Frutiger LT 45 Light"/>
      <family val="2"/>
    </font>
    <font>
      <sz val="11"/>
      <name val="Frutiger LT 45 Light"/>
      <family val="2"/>
    </font>
    <font>
      <i/>
      <sz val="8"/>
      <name val="Frutiger LT 45 Light"/>
      <family val="2"/>
    </font>
    <font>
      <b/>
      <sz val="8"/>
      <color rgb="FF000000"/>
      <name val="'Frutiger LT Com 45 Light'"/>
    </font>
    <font>
      <sz val="8"/>
      <color rgb="FF000000"/>
      <name val="Frutiger LT 45 Light"/>
      <family val="2"/>
    </font>
    <font>
      <b/>
      <sz val="9"/>
      <name val="Frutiger LT 45 Light"/>
      <family val="2"/>
    </font>
    <font>
      <sz val="8"/>
      <name val="Arial"/>
      <family val="2"/>
    </font>
    <font>
      <sz val="10"/>
      <name val="Arial"/>
      <family val="2"/>
    </font>
    <font>
      <sz val="9"/>
      <name val="Frutiger LT 45 Light"/>
      <family val="2"/>
    </font>
    <font>
      <sz val="10"/>
      <color rgb="FF000000"/>
      <name val="Arial"/>
      <family val="2"/>
    </font>
    <font>
      <sz val="6"/>
      <color rgb="FF000000"/>
      <name val="Arial"/>
      <family val="2"/>
    </font>
    <font>
      <b/>
      <i/>
      <sz val="8"/>
      <color rgb="FF000000"/>
      <name val="'Frutiger LT Com 45 Light'"/>
    </font>
    <font>
      <b/>
      <sz val="8"/>
      <color rgb="FFFFFFFF"/>
      <name val="'Frutiger LT Com 45 Light'"/>
    </font>
    <font>
      <sz val="8"/>
      <color rgb="FF000000"/>
      <name val="'Frutiger LT Com 45 Light'"/>
    </font>
    <font>
      <sz val="10"/>
      <color rgb="FF000000"/>
      <name val="Arial"/>
      <family val="2"/>
    </font>
    <font>
      <b/>
      <i/>
      <sz val="14"/>
      <color rgb="FF000000"/>
      <name val="'Frutiger LT Com 45 Light'"/>
    </font>
    <font>
      <b/>
      <sz val="10"/>
      <color rgb="FF333333"/>
      <name val="'Frutiger LT Com 45 Light'"/>
    </font>
    <font>
      <sz val="6"/>
      <color rgb="FF000000"/>
      <name val="Arial"/>
      <family val="2"/>
    </font>
    <font>
      <sz val="9"/>
      <color rgb="FF333333"/>
      <name val="Arial"/>
      <family val="2"/>
    </font>
    <font>
      <sz val="8"/>
      <color rgb="FF333333"/>
      <name val="'Frutiger LT Com 45 Light'"/>
    </font>
    <font>
      <b/>
      <sz val="8"/>
      <color rgb="FF333333"/>
      <name val="'Frutiger LT Com 45 Light'"/>
    </font>
    <font>
      <b/>
      <sz val="9"/>
      <color rgb="FF000000"/>
      <name val="'Frutiger LT Com 45 Light'"/>
    </font>
    <font>
      <i/>
      <sz val="8"/>
      <color rgb="FF333333"/>
      <name val="'Frutiger LT Com 45 Light'"/>
    </font>
    <font>
      <sz val="9"/>
      <color rgb="FF333333"/>
      <name val="Arial"/>
      <family val="2"/>
    </font>
    <font>
      <b/>
      <i/>
      <sz val="8"/>
      <color rgb="FF333333"/>
      <name val="'Frutiger LT Com 45 Light'"/>
    </font>
    <font>
      <b/>
      <sz val="8"/>
      <color indexed="9"/>
      <name val="'Frutiger LT Com 45 Light'"/>
    </font>
    <font>
      <b/>
      <sz val="8"/>
      <color indexed="63"/>
      <name val="'Frutiger LT Com 45 Light'"/>
    </font>
    <font>
      <sz val="8"/>
      <color indexed="63"/>
      <name val="'Frutiger LT Com 45 Light'"/>
    </font>
    <font>
      <b/>
      <sz val="9"/>
      <color indexed="8"/>
      <name val="Frutiger LT 45 Light"/>
      <family val="2"/>
    </font>
    <font>
      <b/>
      <sz val="9"/>
      <color theme="1"/>
      <name val="Frutiger LT 45 Light"/>
      <family val="2"/>
    </font>
    <font>
      <b/>
      <sz val="8"/>
      <color indexed="8"/>
      <name val="'Frutiger LT Com 45 Light'"/>
    </font>
    <font>
      <sz val="8"/>
      <color indexed="8"/>
      <name val="'Frutiger LT Com 45 Light'"/>
    </font>
    <font>
      <sz val="10"/>
      <name val="Arial"/>
      <family val="2"/>
    </font>
    <font>
      <sz val="10"/>
      <color rgb="FF000000"/>
      <name val="Arial"/>
      <family val="2"/>
    </font>
    <font>
      <b/>
      <sz val="8"/>
      <color rgb="FF000000"/>
      <name val="Arial"/>
    </font>
    <font>
      <sz val="8"/>
      <color rgb="FF333333"/>
      <name val="Arial"/>
    </font>
    <font>
      <b/>
      <sz val="8"/>
      <color rgb="FF333333"/>
      <name val="Arial"/>
    </font>
    <font>
      <b/>
      <sz val="10"/>
      <name val="Arial"/>
      <family val="2"/>
    </font>
  </fonts>
  <fills count="16">
    <fill>
      <patternFill patternType="none"/>
    </fill>
    <fill>
      <patternFill patternType="gray125"/>
    </fill>
    <fill>
      <patternFill patternType="solid">
        <fgColor rgb="FFDBE5F1"/>
        <bgColor rgb="FFFFFFFF"/>
      </patternFill>
    </fill>
    <fill>
      <patternFill patternType="solid">
        <fgColor rgb="FF0B64A0"/>
        <bgColor indexed="64"/>
      </patternFill>
    </fill>
    <fill>
      <patternFill patternType="solid">
        <fgColor rgb="FFDBE5F1"/>
        <bgColor indexed="64"/>
      </patternFill>
    </fill>
    <fill>
      <patternFill patternType="solid">
        <fgColor indexed="9"/>
        <bgColor indexed="64"/>
      </patternFill>
    </fill>
    <fill>
      <patternFill patternType="solid">
        <fgColor rgb="FFD8D8D8"/>
        <bgColor indexed="64"/>
      </patternFill>
    </fill>
    <fill>
      <patternFill patternType="solid">
        <fgColor rgb="FFFFFFFF"/>
        <bgColor rgb="FFFFFFFF"/>
      </patternFill>
    </fill>
    <fill>
      <patternFill patternType="solid">
        <fgColor rgb="FF0B64A0"/>
        <bgColor rgb="FFFFFFFF"/>
      </patternFill>
    </fill>
    <fill>
      <patternFill patternType="solid">
        <fgColor rgb="FFD8D8D8"/>
        <bgColor rgb="FFFFFFFF"/>
      </patternFill>
    </fill>
    <fill>
      <patternFill patternType="solid">
        <fgColor rgb="FFFCFDFD"/>
        <bgColor rgb="FFFFFFFF"/>
      </patternFill>
    </fill>
    <fill>
      <patternFill patternType="solid">
        <fgColor indexed="9"/>
        <bgColor indexed="9"/>
      </patternFill>
    </fill>
    <fill>
      <patternFill patternType="solid">
        <fgColor theme="0"/>
        <bgColor indexed="9"/>
      </patternFill>
    </fill>
    <fill>
      <patternFill patternType="solid">
        <fgColor rgb="FF0B64A0"/>
        <bgColor indexed="9"/>
      </patternFill>
    </fill>
    <fill>
      <patternFill patternType="solid">
        <fgColor rgb="FFDBE5F1"/>
        <bgColor indexed="9"/>
      </patternFill>
    </fill>
    <fill>
      <patternFill patternType="solid">
        <fgColor rgb="FFD8D8D8"/>
        <bgColor indexed="9"/>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top/>
      <bottom/>
      <diagonal/>
    </border>
    <border>
      <left style="thin">
        <color rgb="FF000000"/>
      </left>
      <right style="thin">
        <color rgb="FFEBEBEB"/>
      </right>
      <top style="thin">
        <color rgb="FF000000"/>
      </top>
      <bottom style="thin">
        <color rgb="FF000000"/>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rgb="FF000000"/>
      </left>
      <right/>
      <top/>
      <bottom style="thin">
        <color rgb="FF000000"/>
      </bottom>
      <diagonal/>
    </border>
    <border>
      <left style="thin">
        <color rgb="FF000000"/>
      </left>
      <right/>
      <top style="thin">
        <color rgb="FF000000"/>
      </top>
      <bottom/>
      <diagonal/>
    </border>
  </borders>
  <cellStyleXfs count="28">
    <xf numFmtId="0" fontId="0" fillId="0" borderId="0"/>
    <xf numFmtId="43" fontId="3" fillId="0" borderId="0" applyFont="0" applyFill="0" applyBorder="0" applyAlignment="0" applyProtection="0"/>
    <xf numFmtId="164" fontId="3"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5"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0" fontId="16" fillId="0" borderId="0"/>
    <xf numFmtId="0" fontId="18" fillId="0" borderId="0"/>
    <xf numFmtId="0" fontId="23" fillId="0" borderId="0"/>
    <xf numFmtId="0" fontId="41" fillId="0" borderId="0"/>
    <xf numFmtId="0" fontId="42" fillId="0" borderId="0"/>
  </cellStyleXfs>
  <cellXfs count="222">
    <xf numFmtId="0" fontId="0" fillId="0" borderId="0" xfId="0"/>
    <xf numFmtId="43" fontId="0" fillId="0" borderId="0" xfId="1" applyFont="1"/>
    <xf numFmtId="0" fontId="10" fillId="0" borderId="0" xfId="0" applyFont="1"/>
    <xf numFmtId="43" fontId="12" fillId="2" borderId="7" xfId="20" applyFont="1" applyFill="1" applyBorder="1" applyAlignment="1">
      <alignment horizontal="right" vertical="center" indent="1"/>
    </xf>
    <xf numFmtId="43" fontId="12" fillId="2" borderId="6" xfId="20" applyFont="1" applyFill="1" applyBorder="1" applyAlignment="1">
      <alignment horizontal="left" vertical="center" wrapText="1" indent="1"/>
    </xf>
    <xf numFmtId="0" fontId="7" fillId="0" borderId="0" xfId="0" applyFont="1"/>
    <xf numFmtId="4" fontId="7" fillId="0" borderId="0" xfId="0" applyNumberFormat="1" applyFont="1" applyBorder="1" applyAlignment="1">
      <alignment horizontal="right" vertical="center" wrapText="1"/>
    </xf>
    <xf numFmtId="0" fontId="15" fillId="0" borderId="0" xfId="0" applyFont="1"/>
    <xf numFmtId="4" fontId="13" fillId="0" borderId="0" xfId="0" applyNumberFormat="1" applyFont="1" applyFill="1" applyBorder="1" applyAlignment="1">
      <alignment horizontal="right" vertical="center" indent="1"/>
    </xf>
    <xf numFmtId="4" fontId="13" fillId="0" borderId="5" xfId="0" applyNumberFormat="1" applyFont="1" applyFill="1" applyBorder="1" applyAlignment="1">
      <alignment horizontal="right" vertical="center" indent="1"/>
    </xf>
    <xf numFmtId="43" fontId="12" fillId="2" borderId="8" xfId="20" applyFont="1" applyFill="1" applyBorder="1" applyAlignment="1">
      <alignment horizontal="right" vertical="center" wrapText="1" indent="1"/>
    </xf>
    <xf numFmtId="0" fontId="13" fillId="0" borderId="4" xfId="0" applyFont="1" applyFill="1" applyBorder="1" applyAlignment="1">
      <alignment horizontal="left" vertical="center" indent="1"/>
    </xf>
    <xf numFmtId="4" fontId="7" fillId="0" borderId="0" xfId="0" applyNumberFormat="1" applyFont="1" applyBorder="1" applyAlignment="1">
      <alignment horizontal="right" vertical="center"/>
    </xf>
    <xf numFmtId="0" fontId="7" fillId="0" borderId="0" xfId="0" applyFont="1" applyAlignment="1">
      <alignment horizontal="center" vertical="center" wrapText="1"/>
    </xf>
    <xf numFmtId="0" fontId="7" fillId="0" borderId="4" xfId="0" applyFont="1" applyBorder="1" applyAlignment="1">
      <alignment horizontal="left" vertical="center" indent="1"/>
    </xf>
    <xf numFmtId="4" fontId="7" fillId="0" borderId="0" xfId="0" applyNumberFormat="1" applyFont="1" applyBorder="1" applyAlignment="1">
      <alignment horizontal="right" vertical="center" indent="1"/>
    </xf>
    <xf numFmtId="4" fontId="7" fillId="0" borderId="5" xfId="0" applyNumberFormat="1" applyFont="1" applyBorder="1" applyAlignment="1">
      <alignment horizontal="right" vertical="center" indent="1"/>
    </xf>
    <xf numFmtId="0" fontId="8" fillId="0" borderId="0" xfId="0" applyFont="1"/>
    <xf numFmtId="43" fontId="12" fillId="2" borderId="1" xfId="20" applyFont="1" applyFill="1" applyBorder="1" applyAlignment="1">
      <alignment horizontal="left" vertical="center" wrapText="1" indent="1"/>
    </xf>
    <xf numFmtId="43" fontId="12" fillId="2" borderId="2" xfId="20" applyFont="1" applyFill="1" applyBorder="1" applyAlignment="1">
      <alignment horizontal="right" vertical="center" indent="1"/>
    </xf>
    <xf numFmtId="43" fontId="12" fillId="2" borderId="3" xfId="20" applyFont="1" applyFill="1" applyBorder="1" applyAlignment="1">
      <alignment horizontal="right" vertical="center" indent="1"/>
    </xf>
    <xf numFmtId="0" fontId="7" fillId="0" borderId="4" xfId="0" applyFont="1" applyBorder="1" applyAlignment="1">
      <alignment vertical="center"/>
    </xf>
    <xf numFmtId="4" fontId="7" fillId="0" borderId="5" xfId="0" applyNumberFormat="1" applyFont="1" applyBorder="1" applyAlignment="1">
      <alignment horizontal="right" vertical="center"/>
    </xf>
    <xf numFmtId="2" fontId="7" fillId="0" borderId="4" xfId="0" applyNumberFormat="1" applyFont="1" applyBorder="1" applyAlignment="1">
      <alignment horizontal="left" vertical="center" indent="1"/>
    </xf>
    <xf numFmtId="43" fontId="12" fillId="2" borderId="3" xfId="20" applyFont="1" applyFill="1" applyBorder="1" applyAlignment="1">
      <alignment vertical="center"/>
    </xf>
    <xf numFmtId="0" fontId="9" fillId="3" borderId="11"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8" fillId="0" borderId="9" xfId="0" applyFont="1" applyBorder="1" applyAlignment="1">
      <alignment horizontal="left" vertical="center" wrapText="1"/>
    </xf>
    <xf numFmtId="0" fontId="6" fillId="0" borderId="10" xfId="0" applyFont="1" applyBorder="1" applyAlignment="1">
      <alignment horizontal="right" vertical="center" wrapText="1" indent="1"/>
    </xf>
    <xf numFmtId="0" fontId="7" fillId="0" borderId="10" xfId="0" applyFont="1" applyBorder="1" applyAlignment="1">
      <alignment horizontal="right" vertical="center" wrapText="1" indent="1"/>
    </xf>
    <xf numFmtId="0" fontId="6" fillId="0" borderId="11" xfId="0" applyFont="1" applyBorder="1" applyAlignment="1">
      <alignment horizontal="right" vertical="center" wrapText="1" indent="1"/>
    </xf>
    <xf numFmtId="0" fontId="7" fillId="0" borderId="4" xfId="0" applyFont="1" applyBorder="1" applyAlignment="1">
      <alignment horizontal="left" vertical="center" wrapText="1"/>
    </xf>
    <xf numFmtId="4" fontId="7" fillId="0" borderId="0" xfId="0" applyNumberFormat="1" applyFont="1" applyBorder="1" applyAlignment="1">
      <alignment horizontal="right" vertical="center" wrapText="1" indent="1"/>
    </xf>
    <xf numFmtId="4" fontId="7" fillId="0" borderId="5" xfId="0" applyNumberFormat="1" applyFont="1" applyBorder="1" applyAlignment="1">
      <alignment horizontal="right" vertical="center" wrapText="1" indent="1"/>
    </xf>
    <xf numFmtId="0" fontId="8" fillId="0" borderId="4" xfId="0" applyFont="1" applyBorder="1" applyAlignment="1">
      <alignment horizontal="left" vertical="center" wrapText="1"/>
    </xf>
    <xf numFmtId="0" fontId="6" fillId="0" borderId="0" xfId="0" applyFont="1" applyBorder="1" applyAlignment="1">
      <alignment horizontal="right" vertical="center" wrapText="1" indent="1"/>
    </xf>
    <xf numFmtId="0" fontId="7" fillId="0" borderId="0" xfId="0" applyFont="1" applyBorder="1" applyAlignment="1">
      <alignment horizontal="right" vertical="center" wrapText="1" indent="1"/>
    </xf>
    <xf numFmtId="0" fontId="7" fillId="0" borderId="5" xfId="0" applyFont="1" applyBorder="1" applyAlignment="1">
      <alignment horizontal="right" vertical="center" wrapText="1" indent="1"/>
    </xf>
    <xf numFmtId="0" fontId="8" fillId="4" borderId="12" xfId="0" applyFont="1" applyFill="1" applyBorder="1" applyAlignment="1">
      <alignment horizontal="left" vertical="center" wrapText="1"/>
    </xf>
    <xf numFmtId="4" fontId="8" fillId="4" borderId="13" xfId="0" applyNumberFormat="1" applyFont="1" applyFill="1" applyBorder="1" applyAlignment="1">
      <alignment horizontal="right" vertical="center" wrapText="1" indent="1"/>
    </xf>
    <xf numFmtId="4" fontId="8" fillId="4" borderId="14" xfId="0" applyNumberFormat="1" applyFont="1" applyFill="1" applyBorder="1" applyAlignment="1">
      <alignment horizontal="right" vertical="center" wrapText="1" indent="1"/>
    </xf>
    <xf numFmtId="0" fontId="9" fillId="3" borderId="2" xfId="0" applyFont="1" applyFill="1" applyBorder="1" applyAlignment="1">
      <alignment horizontal="center" vertical="center" wrapText="1"/>
    </xf>
    <xf numFmtId="0" fontId="6" fillId="0" borderId="5" xfId="0" applyFont="1" applyBorder="1" applyAlignment="1">
      <alignment horizontal="right" vertical="center" wrapText="1" indent="1"/>
    </xf>
    <xf numFmtId="0" fontId="11" fillId="0" borderId="4" xfId="0" applyFont="1" applyBorder="1" applyAlignment="1">
      <alignment horizontal="left" vertical="center" wrapText="1"/>
    </xf>
    <xf numFmtId="0" fontId="11" fillId="0" borderId="0" xfId="0" applyFont="1" applyBorder="1" applyAlignment="1">
      <alignment horizontal="right" vertical="center" wrapText="1" indent="1"/>
    </xf>
    <xf numFmtId="0" fontId="11" fillId="0" borderId="5" xfId="0" applyFont="1" applyBorder="1" applyAlignment="1">
      <alignment horizontal="right" vertical="center" wrapText="1" indent="1"/>
    </xf>
    <xf numFmtId="0" fontId="11" fillId="0" borderId="4" xfId="0" applyFont="1" applyBorder="1" applyAlignment="1">
      <alignment horizontal="left" vertical="center" wrapText="1" indent="1"/>
    </xf>
    <xf numFmtId="4" fontId="11" fillId="0" borderId="0" xfId="0" applyNumberFormat="1" applyFont="1" applyBorder="1" applyAlignment="1">
      <alignment horizontal="right" vertical="center" wrapText="1" indent="1"/>
    </xf>
    <xf numFmtId="4" fontId="11" fillId="0" borderId="5" xfId="0" applyNumberFormat="1" applyFont="1" applyBorder="1" applyAlignment="1">
      <alignment horizontal="right" vertical="center" wrapText="1" indent="1"/>
    </xf>
    <xf numFmtId="43" fontId="11" fillId="0" borderId="0" xfId="1" applyFont="1" applyBorder="1" applyAlignment="1">
      <alignment horizontal="right" vertical="center" wrapText="1" indent="1"/>
    </xf>
    <xf numFmtId="0" fontId="7" fillId="0" borderId="4" xfId="0" applyFont="1" applyBorder="1" applyAlignment="1">
      <alignment horizontal="left" vertical="center" wrapText="1" indent="1"/>
    </xf>
    <xf numFmtId="0" fontId="8" fillId="0" borderId="4" xfId="0" applyFont="1" applyBorder="1" applyAlignment="1">
      <alignment horizontal="left" vertical="center" wrapText="1" indent="1"/>
    </xf>
    <xf numFmtId="0" fontId="11" fillId="0" borderId="9" xfId="0" applyFont="1" applyBorder="1" applyAlignment="1">
      <alignment horizontal="left" vertical="center" wrapText="1" indent="1"/>
    </xf>
    <xf numFmtId="0" fontId="0" fillId="0" borderId="10" xfId="0" applyBorder="1"/>
    <xf numFmtId="0" fontId="0" fillId="0" borderId="11" xfId="0" applyBorder="1"/>
    <xf numFmtId="0" fontId="7" fillId="0" borderId="12" xfId="0" applyFont="1" applyBorder="1" applyAlignment="1">
      <alignment horizontal="left" vertical="center" wrapText="1" indent="1"/>
    </xf>
    <xf numFmtId="4" fontId="7" fillId="0" borderId="13" xfId="0" applyNumberFormat="1" applyFont="1" applyBorder="1" applyAlignment="1">
      <alignment horizontal="right" vertical="center" wrapText="1" indent="1"/>
    </xf>
    <xf numFmtId="4" fontId="7" fillId="0" borderId="14" xfId="0" applyNumberFormat="1" applyFont="1" applyBorder="1" applyAlignment="1">
      <alignment horizontal="right" vertical="center" wrapText="1" indent="1"/>
    </xf>
    <xf numFmtId="0" fontId="8" fillId="4" borderId="1" xfId="0" applyFont="1" applyFill="1" applyBorder="1" applyAlignment="1">
      <alignment horizontal="left" vertical="center" wrapText="1" indent="1"/>
    </xf>
    <xf numFmtId="4" fontId="8" fillId="4" borderId="2" xfId="0" applyNumberFormat="1" applyFont="1" applyFill="1" applyBorder="1" applyAlignment="1">
      <alignment horizontal="right" vertical="center" wrapText="1" indent="1"/>
    </xf>
    <xf numFmtId="4" fontId="8" fillId="4" borderId="3" xfId="0" applyNumberFormat="1" applyFont="1" applyFill="1" applyBorder="1" applyAlignment="1">
      <alignment horizontal="right" vertical="center" wrapText="1" indent="1"/>
    </xf>
    <xf numFmtId="0" fontId="11" fillId="0" borderId="12" xfId="0" applyFont="1" applyBorder="1" applyAlignment="1">
      <alignment horizontal="left" vertical="center" wrapText="1" indent="1"/>
    </xf>
    <xf numFmtId="4" fontId="11" fillId="0" borderId="13" xfId="0" applyNumberFormat="1" applyFont="1" applyBorder="1" applyAlignment="1">
      <alignment horizontal="right" vertical="center" wrapText="1" indent="1"/>
    </xf>
    <xf numFmtId="4" fontId="17" fillId="5" borderId="0" xfId="0" applyNumberFormat="1" applyFont="1" applyFill="1" applyBorder="1" applyAlignment="1">
      <alignment horizontal="right"/>
    </xf>
    <xf numFmtId="0" fontId="0" fillId="0" borderId="0" xfId="0" applyBorder="1"/>
    <xf numFmtId="4" fontId="0" fillId="0" borderId="0" xfId="0" applyNumberFormat="1"/>
    <xf numFmtId="0" fontId="8" fillId="6" borderId="1" xfId="0" applyFont="1" applyFill="1" applyBorder="1" applyAlignment="1">
      <alignment horizontal="left" vertical="center" wrapText="1" indent="1"/>
    </xf>
    <xf numFmtId="4" fontId="8" fillId="6" borderId="2" xfId="0" applyNumberFormat="1" applyFont="1" applyFill="1" applyBorder="1" applyAlignment="1">
      <alignment horizontal="right" vertical="center" wrapText="1" indent="1"/>
    </xf>
    <xf numFmtId="4" fontId="8" fillId="6" borderId="3" xfId="0" applyNumberFormat="1" applyFont="1" applyFill="1" applyBorder="1" applyAlignment="1">
      <alignment horizontal="right" vertical="center" wrapText="1" indent="1"/>
    </xf>
    <xf numFmtId="0" fontId="8" fillId="6" borderId="12" xfId="0" applyFont="1" applyFill="1" applyBorder="1" applyAlignment="1">
      <alignment horizontal="left" vertical="center" wrapText="1" indent="1"/>
    </xf>
    <xf numFmtId="4" fontId="8" fillId="6" borderId="13" xfId="0" applyNumberFormat="1" applyFont="1" applyFill="1" applyBorder="1" applyAlignment="1">
      <alignment horizontal="right" vertical="center" wrapText="1" indent="1"/>
    </xf>
    <xf numFmtId="4" fontId="8" fillId="6" borderId="14" xfId="0" applyNumberFormat="1" applyFont="1" applyFill="1" applyBorder="1" applyAlignment="1">
      <alignment horizontal="right" vertical="center" wrapText="1" indent="1"/>
    </xf>
    <xf numFmtId="0" fontId="8" fillId="6" borderId="1" xfId="0" applyFont="1" applyFill="1" applyBorder="1" applyAlignment="1">
      <alignment horizontal="left" vertical="center" wrapText="1"/>
    </xf>
    <xf numFmtId="4" fontId="11" fillId="0" borderId="14" xfId="0" applyNumberFormat="1" applyFont="1" applyBorder="1" applyAlignment="1">
      <alignment horizontal="right" vertical="center" wrapText="1" indent="1"/>
    </xf>
    <xf numFmtId="0" fontId="19" fillId="7" borderId="0" xfId="24" applyFont="1" applyFill="1" applyAlignment="1">
      <alignment horizontal="left"/>
    </xf>
    <xf numFmtId="0" fontId="18" fillId="0" borderId="0" xfId="24"/>
    <xf numFmtId="0" fontId="19" fillId="7" borderId="0" xfId="25" applyFont="1" applyFill="1" applyAlignment="1">
      <alignment horizontal="left"/>
    </xf>
    <xf numFmtId="0" fontId="23" fillId="0" borderId="0" xfId="25"/>
    <xf numFmtId="0" fontId="26" fillId="7" borderId="0" xfId="0" applyFont="1" applyFill="1" applyAlignment="1">
      <alignment horizontal="left"/>
    </xf>
    <xf numFmtId="49" fontId="22" fillId="7" borderId="19" xfId="0" applyNumberFormat="1" applyFont="1" applyFill="1" applyBorder="1" applyAlignment="1">
      <alignment horizontal="left" vertical="center"/>
    </xf>
    <xf numFmtId="167" fontId="22" fillId="7" borderId="0" xfId="0" applyNumberFormat="1" applyFont="1" applyFill="1" applyAlignment="1">
      <alignment horizontal="right" vertical="center"/>
    </xf>
    <xf numFmtId="167" fontId="12" fillId="7" borderId="20" xfId="0" applyNumberFormat="1" applyFont="1" applyFill="1" applyBorder="1" applyAlignment="1">
      <alignment horizontal="right" vertical="center"/>
    </xf>
    <xf numFmtId="49" fontId="12" fillId="2" borderId="15" xfId="0" applyNumberFormat="1" applyFont="1" applyFill="1" applyBorder="1" applyAlignment="1">
      <alignment horizontal="left" vertical="center"/>
    </xf>
    <xf numFmtId="167" fontId="12" fillId="2" borderId="21" xfId="0" applyNumberFormat="1" applyFont="1" applyFill="1" applyBorder="1" applyAlignment="1">
      <alignment horizontal="right" vertical="center"/>
    </xf>
    <xf numFmtId="167" fontId="12" fillId="2" borderId="22" xfId="0" applyNumberFormat="1" applyFont="1" applyFill="1" applyBorder="1" applyAlignment="1">
      <alignment horizontal="right" vertical="center"/>
    </xf>
    <xf numFmtId="0" fontId="27" fillId="7" borderId="0" xfId="24" applyFont="1" applyFill="1" applyAlignment="1">
      <alignment horizontal="left"/>
    </xf>
    <xf numFmtId="49" fontId="30" fillId="7" borderId="0" xfId="24" applyNumberFormat="1" applyFont="1" applyFill="1" applyAlignment="1">
      <alignment horizontal="center" vertical="center"/>
    </xf>
    <xf numFmtId="0" fontId="32" fillId="7" borderId="0" xfId="25" applyFont="1" applyFill="1" applyAlignment="1">
      <alignment horizontal="left"/>
    </xf>
    <xf numFmtId="0" fontId="14" fillId="0" borderId="0" xfId="0" applyFont="1" applyAlignment="1">
      <alignment horizontal="left" vertical="center"/>
    </xf>
    <xf numFmtId="0" fontId="3" fillId="0" borderId="0" xfId="17"/>
    <xf numFmtId="0" fontId="14" fillId="0" borderId="0" xfId="0" applyFont="1" applyFill="1" applyBorder="1" applyAlignment="1">
      <alignment horizontal="left" vertical="center"/>
    </xf>
    <xf numFmtId="0" fontId="37" fillId="11" borderId="0" xfId="0" applyFont="1" applyFill="1" applyAlignment="1">
      <alignment horizontal="left" vertical="center"/>
    </xf>
    <xf numFmtId="0" fontId="14" fillId="0" borderId="0" xfId="0" applyFont="1" applyAlignment="1">
      <alignment horizontal="right" vertical="center"/>
    </xf>
    <xf numFmtId="0" fontId="32" fillId="7" borderId="0" xfId="0" applyFont="1" applyFill="1" applyAlignment="1">
      <alignment horizontal="left"/>
    </xf>
    <xf numFmtId="0" fontId="38" fillId="0" borderId="0" xfId="21" applyFont="1" applyAlignment="1">
      <alignment vertical="center"/>
    </xf>
    <xf numFmtId="0" fontId="38" fillId="0" borderId="0" xfId="21" applyFont="1" applyAlignment="1">
      <alignment horizontal="right" vertical="center"/>
    </xf>
    <xf numFmtId="0" fontId="32" fillId="7" borderId="0" xfId="24" applyFont="1" applyFill="1" applyAlignment="1">
      <alignment horizontal="left"/>
    </xf>
    <xf numFmtId="49" fontId="31" fillId="7" borderId="0" xfId="24" applyNumberFormat="1" applyFont="1" applyFill="1" applyAlignment="1">
      <alignment horizontal="right" vertical="center"/>
    </xf>
    <xf numFmtId="0" fontId="14" fillId="0" borderId="0" xfId="0" applyFont="1" applyAlignment="1">
      <alignment horizontal="left" vertical="top"/>
    </xf>
    <xf numFmtId="49" fontId="31" fillId="7" borderId="0" xfId="24" applyNumberFormat="1" applyFont="1" applyFill="1" applyAlignment="1">
      <alignment horizontal="right" vertical="top"/>
    </xf>
    <xf numFmtId="0" fontId="15" fillId="0" borderId="0" xfId="17" applyFont="1"/>
    <xf numFmtId="0" fontId="14" fillId="0" borderId="0" xfId="17" applyFont="1" applyAlignment="1">
      <alignment vertical="center"/>
    </xf>
    <xf numFmtId="0" fontId="14" fillId="0" borderId="0" xfId="0" applyFont="1" applyAlignment="1">
      <alignment vertical="center"/>
    </xf>
    <xf numFmtId="0" fontId="7" fillId="0" borderId="0" xfId="17" applyFont="1"/>
    <xf numFmtId="39" fontId="35" fillId="14" borderId="2" xfId="0" applyNumberFormat="1" applyFont="1" applyFill="1" applyBorder="1" applyAlignment="1">
      <alignment horizontal="right" vertical="center"/>
    </xf>
    <xf numFmtId="39" fontId="35" fillId="15" borderId="2" xfId="0" applyNumberFormat="1" applyFont="1" applyFill="1" applyBorder="1" applyAlignment="1">
      <alignment horizontal="right" vertical="center"/>
    </xf>
    <xf numFmtId="39" fontId="36" fillId="11" borderId="13" xfId="0" applyNumberFormat="1" applyFont="1" applyFill="1" applyBorder="1" applyAlignment="1">
      <alignment horizontal="right" vertical="center"/>
    </xf>
    <xf numFmtId="49" fontId="28" fillId="7" borderId="19" xfId="0" applyNumberFormat="1" applyFont="1" applyFill="1" applyBorder="1" applyAlignment="1">
      <alignment horizontal="left" vertical="center" wrapText="1"/>
    </xf>
    <xf numFmtId="39" fontId="28" fillId="10" borderId="0" xfId="0" applyNumberFormat="1" applyFont="1" applyFill="1" applyAlignment="1">
      <alignment horizontal="right" vertical="center"/>
    </xf>
    <xf numFmtId="39" fontId="28" fillId="10" borderId="20" xfId="0" applyNumberFormat="1" applyFont="1" applyFill="1" applyBorder="1" applyAlignment="1">
      <alignment horizontal="right" vertical="center"/>
    </xf>
    <xf numFmtId="49" fontId="28" fillId="7" borderId="28" xfId="0" applyNumberFormat="1" applyFont="1" applyFill="1" applyBorder="1" applyAlignment="1">
      <alignment horizontal="left" vertical="center" wrapText="1"/>
    </xf>
    <xf numFmtId="39" fontId="28" fillId="10" borderId="13" xfId="0" applyNumberFormat="1" applyFont="1" applyFill="1" applyBorder="1" applyAlignment="1">
      <alignment horizontal="right" vertical="center"/>
    </xf>
    <xf numFmtId="39" fontId="28" fillId="10" borderId="29" xfId="0" applyNumberFormat="1" applyFont="1" applyFill="1" applyBorder="1" applyAlignment="1">
      <alignment horizontal="right" vertical="center"/>
    </xf>
    <xf numFmtId="49" fontId="39" fillId="15" borderId="30" xfId="0" applyNumberFormat="1" applyFont="1" applyFill="1" applyBorder="1" applyAlignment="1">
      <alignment horizontal="left" vertical="center" wrapText="1"/>
    </xf>
    <xf numFmtId="39" fontId="35" fillId="15" borderId="31" xfId="0" applyNumberFormat="1" applyFont="1" applyFill="1" applyBorder="1" applyAlignment="1">
      <alignment horizontal="right" vertical="center"/>
    </xf>
    <xf numFmtId="49" fontId="40" fillId="11" borderId="24" xfId="0" applyNumberFormat="1" applyFont="1" applyFill="1" applyBorder="1" applyAlignment="1">
      <alignment horizontal="left" vertical="center" wrapText="1"/>
    </xf>
    <xf numFmtId="39" fontId="36" fillId="11" borderId="0" xfId="0" applyNumberFormat="1" applyFont="1" applyFill="1" applyAlignment="1">
      <alignment horizontal="right" vertical="center"/>
    </xf>
    <xf numFmtId="39" fontId="36" fillId="11" borderId="25" xfId="0" applyNumberFormat="1" applyFont="1" applyFill="1" applyBorder="1" applyAlignment="1">
      <alignment horizontal="right" vertical="center"/>
    </xf>
    <xf numFmtId="49" fontId="40" fillId="11" borderId="26" xfId="0" applyNumberFormat="1" applyFont="1" applyFill="1" applyBorder="1" applyAlignment="1">
      <alignment horizontal="left" vertical="center" wrapText="1"/>
    </xf>
    <xf numFmtId="39" fontId="36" fillId="11" borderId="27" xfId="0" applyNumberFormat="1" applyFont="1" applyFill="1" applyBorder="1" applyAlignment="1">
      <alignment horizontal="right" vertical="center"/>
    </xf>
    <xf numFmtId="49" fontId="36" fillId="12" borderId="24" xfId="0" applyNumberFormat="1" applyFont="1" applyFill="1" applyBorder="1" applyAlignment="1">
      <alignment horizontal="left" vertical="center" wrapText="1"/>
    </xf>
    <xf numFmtId="39" fontId="36" fillId="12" borderId="0" xfId="0" applyNumberFormat="1" applyFont="1" applyFill="1" applyAlignment="1">
      <alignment horizontal="right" vertical="center"/>
    </xf>
    <xf numFmtId="39" fontId="36" fillId="12" borderId="25" xfId="0" applyNumberFormat="1" applyFont="1" applyFill="1" applyBorder="1" applyAlignment="1">
      <alignment horizontal="right" vertical="center"/>
    </xf>
    <xf numFmtId="49" fontId="29" fillId="2" borderId="32" xfId="0" applyNumberFormat="1" applyFont="1" applyFill="1" applyBorder="1" applyAlignment="1">
      <alignment horizontal="left" vertical="center" wrapText="1"/>
    </xf>
    <xf numFmtId="39" fontId="29" fillId="2" borderId="2" xfId="0" applyNumberFormat="1" applyFont="1" applyFill="1" applyBorder="1" applyAlignment="1">
      <alignment horizontal="right" vertical="center"/>
    </xf>
    <xf numFmtId="39" fontId="29" fillId="2" borderId="33" xfId="0" applyNumberFormat="1" applyFont="1" applyFill="1" applyBorder="1" applyAlignment="1">
      <alignment horizontal="right" vertical="center"/>
    </xf>
    <xf numFmtId="49" fontId="33" fillId="7" borderId="0" xfId="24" applyNumberFormat="1" applyFont="1" applyFill="1" applyBorder="1" applyAlignment="1">
      <alignment vertical="top"/>
    </xf>
    <xf numFmtId="43" fontId="0" fillId="0" borderId="0" xfId="0" applyNumberFormat="1"/>
    <xf numFmtId="0" fontId="3" fillId="0" borderId="0" xfId="17" applyAlignment="1">
      <alignment horizontal="right"/>
    </xf>
    <xf numFmtId="0" fontId="7" fillId="0" borderId="34" xfId="0" applyFont="1" applyFill="1" applyBorder="1" applyAlignment="1">
      <alignment horizontal="left" vertical="center" wrapText="1"/>
    </xf>
    <xf numFmtId="4" fontId="8" fillId="0" borderId="5" xfId="0" applyNumberFormat="1" applyFont="1" applyBorder="1" applyAlignment="1">
      <alignment horizontal="right" vertical="center" wrapText="1" indent="1"/>
    </xf>
    <xf numFmtId="0" fontId="8" fillId="4" borderId="1" xfId="0" applyFont="1" applyFill="1" applyBorder="1" applyAlignment="1">
      <alignment horizontal="left" vertical="center" wrapText="1"/>
    </xf>
    <xf numFmtId="43" fontId="11" fillId="0" borderId="5" xfId="1" applyFont="1" applyBorder="1" applyAlignment="1">
      <alignment horizontal="right" vertical="center" wrapText="1" indent="1"/>
    </xf>
    <xf numFmtId="49" fontId="29" fillId="9" borderId="32" xfId="0" applyNumberFormat="1" applyFont="1" applyFill="1" applyBorder="1" applyAlignment="1">
      <alignment horizontal="left" vertical="center" wrapText="1"/>
    </xf>
    <xf numFmtId="39" fontId="29" fillId="9" borderId="2" xfId="0" applyNumberFormat="1" applyFont="1" applyFill="1" applyBorder="1" applyAlignment="1">
      <alignment horizontal="right" vertical="center"/>
    </xf>
    <xf numFmtId="39" fontId="29" fillId="9" borderId="33" xfId="0" applyNumberFormat="1" applyFont="1" applyFill="1" applyBorder="1" applyAlignment="1">
      <alignment horizontal="right" vertical="center"/>
    </xf>
    <xf numFmtId="49" fontId="22" fillId="7" borderId="19" xfId="0" applyNumberFormat="1" applyFont="1" applyFill="1" applyBorder="1" applyAlignment="1">
      <alignment horizontal="left" vertical="center" wrapText="1"/>
    </xf>
    <xf numFmtId="168" fontId="12" fillId="7" borderId="20" xfId="0" applyNumberFormat="1" applyFont="1" applyFill="1" applyBorder="1" applyAlignment="1">
      <alignment horizontal="right" vertical="center"/>
    </xf>
    <xf numFmtId="167" fontId="12" fillId="9" borderId="21" xfId="0" applyNumberFormat="1" applyFont="1" applyFill="1" applyBorder="1" applyAlignment="1">
      <alignment horizontal="right" vertical="center"/>
    </xf>
    <xf numFmtId="167" fontId="12" fillId="9" borderId="22" xfId="0" applyNumberFormat="1" applyFont="1" applyFill="1" applyBorder="1" applyAlignment="1">
      <alignment horizontal="right" vertical="center"/>
    </xf>
    <xf numFmtId="167" fontId="22" fillId="7" borderId="20" xfId="0" applyNumberFormat="1" applyFont="1" applyFill="1" applyBorder="1" applyAlignment="1">
      <alignment horizontal="right" vertical="center"/>
    </xf>
    <xf numFmtId="167" fontId="12" fillId="7" borderId="0" xfId="0" applyNumberFormat="1" applyFont="1" applyFill="1" applyAlignment="1">
      <alignment horizontal="right" vertical="center"/>
    </xf>
    <xf numFmtId="167" fontId="28" fillId="7" borderId="0" xfId="0" applyNumberFormat="1" applyFont="1" applyFill="1" applyAlignment="1">
      <alignment horizontal="right" vertical="center"/>
    </xf>
    <xf numFmtId="167" fontId="28" fillId="7" borderId="20" xfId="0" applyNumberFormat="1" applyFont="1" applyFill="1" applyBorder="1" applyAlignment="1">
      <alignment horizontal="right" vertical="center"/>
    </xf>
    <xf numFmtId="0" fontId="39" fillId="13" borderId="36" xfId="0" applyFont="1" applyFill="1" applyBorder="1" applyAlignment="1">
      <alignment horizontal="left" vertical="center"/>
    </xf>
    <xf numFmtId="49" fontId="34" fillId="13" borderId="37" xfId="0" applyNumberFormat="1" applyFont="1" applyFill="1" applyBorder="1" applyAlignment="1">
      <alignment horizontal="center" vertical="center"/>
    </xf>
    <xf numFmtId="49" fontId="34" fillId="13" borderId="38" xfId="0" applyNumberFormat="1" applyFont="1" applyFill="1" applyBorder="1" applyAlignment="1">
      <alignment horizontal="center" vertical="center"/>
    </xf>
    <xf numFmtId="39" fontId="28" fillId="7" borderId="0" xfId="0" applyNumberFormat="1" applyFont="1" applyFill="1" applyAlignment="1">
      <alignment horizontal="right" vertical="center"/>
    </xf>
    <xf numFmtId="39" fontId="28" fillId="7" borderId="20" xfId="0" applyNumberFormat="1" applyFont="1" applyFill="1" applyBorder="1" applyAlignment="1">
      <alignment horizontal="right" vertical="center"/>
    </xf>
    <xf numFmtId="49" fontId="28" fillId="7" borderId="39" xfId="0" applyNumberFormat="1" applyFont="1" applyFill="1" applyBorder="1" applyAlignment="1">
      <alignment horizontal="left" vertical="center" wrapText="1"/>
    </xf>
    <xf numFmtId="39" fontId="28" fillId="7" borderId="17" xfId="0" applyNumberFormat="1" applyFont="1" applyFill="1" applyBorder="1" applyAlignment="1">
      <alignment horizontal="right" vertical="center"/>
    </xf>
    <xf numFmtId="39" fontId="28" fillId="7" borderId="18" xfId="0" applyNumberFormat="1" applyFont="1" applyFill="1" applyBorder="1" applyAlignment="1">
      <alignment horizontal="right" vertical="center"/>
    </xf>
    <xf numFmtId="49" fontId="21" fillId="8" borderId="17" xfId="0" applyNumberFormat="1" applyFont="1" applyFill="1" applyBorder="1" applyAlignment="1">
      <alignment horizontal="center" vertical="center"/>
    </xf>
    <xf numFmtId="49" fontId="21" fillId="8" borderId="18" xfId="0" applyNumberFormat="1" applyFont="1" applyFill="1" applyBorder="1" applyAlignment="1">
      <alignment horizontal="center" vertical="center"/>
    </xf>
    <xf numFmtId="49" fontId="21" fillId="8" borderId="21" xfId="0" applyNumberFormat="1" applyFont="1" applyFill="1" applyBorder="1" applyAlignment="1">
      <alignment horizontal="center" vertical="center"/>
    </xf>
    <xf numFmtId="49" fontId="21" fillId="8" borderId="22" xfId="0" applyNumberFormat="1" applyFont="1" applyFill="1" applyBorder="1" applyAlignment="1">
      <alignment horizontal="center" vertical="center"/>
    </xf>
    <xf numFmtId="0" fontId="37" fillId="11" borderId="0" xfId="0" applyFont="1" applyFill="1" applyAlignment="1">
      <alignment horizontal="right" vertical="center"/>
    </xf>
    <xf numFmtId="49" fontId="35" fillId="14" borderId="30" xfId="0" applyNumberFormat="1" applyFont="1" applyFill="1" applyBorder="1" applyAlignment="1">
      <alignment horizontal="left" vertical="center" wrapText="1"/>
    </xf>
    <xf numFmtId="39" fontId="35" fillId="14" borderId="31" xfId="0" applyNumberFormat="1" applyFont="1" applyFill="1" applyBorder="1" applyAlignment="1">
      <alignment horizontal="right" vertical="center"/>
    </xf>
    <xf numFmtId="0" fontId="21" fillId="8" borderId="40" xfId="0" applyFont="1" applyFill="1" applyBorder="1" applyAlignment="1">
      <alignment horizontal="center"/>
    </xf>
    <xf numFmtId="49" fontId="21" fillId="8" borderId="23" xfId="0" applyNumberFormat="1" applyFont="1" applyFill="1" applyBorder="1" applyAlignment="1">
      <alignment horizontal="center" vertical="center"/>
    </xf>
    <xf numFmtId="49" fontId="34" fillId="13" borderId="9" xfId="0" applyNumberFormat="1" applyFont="1" applyFill="1" applyBorder="1" applyAlignment="1">
      <alignment horizontal="center" vertical="center"/>
    </xf>
    <xf numFmtId="49" fontId="34" fillId="13" borderId="10" xfId="0" applyNumberFormat="1" applyFont="1" applyFill="1" applyBorder="1" applyAlignment="1">
      <alignment horizontal="center" vertical="center"/>
    </xf>
    <xf numFmtId="49" fontId="34" fillId="13" borderId="11" xfId="0" applyNumberFormat="1" applyFont="1" applyFill="1" applyBorder="1" applyAlignment="1">
      <alignment horizontal="center" vertical="center"/>
    </xf>
    <xf numFmtId="49" fontId="35" fillId="14" borderId="1" xfId="0" applyNumberFormat="1" applyFont="1" applyFill="1" applyBorder="1" applyAlignment="1">
      <alignment horizontal="left" vertical="center" wrapText="1"/>
    </xf>
    <xf numFmtId="39" fontId="35" fillId="14" borderId="3" xfId="0" applyNumberFormat="1" applyFont="1" applyFill="1" applyBorder="1" applyAlignment="1">
      <alignment horizontal="right" vertical="center"/>
    </xf>
    <xf numFmtId="49" fontId="35" fillId="15" borderId="1" xfId="0" applyNumberFormat="1" applyFont="1" applyFill="1" applyBorder="1" applyAlignment="1">
      <alignment horizontal="left" vertical="center" wrapText="1"/>
    </xf>
    <xf numFmtId="39" fontId="35" fillId="15" borderId="3" xfId="0" applyNumberFormat="1" applyFont="1" applyFill="1" applyBorder="1" applyAlignment="1">
      <alignment horizontal="right" vertical="center"/>
    </xf>
    <xf numFmtId="49" fontId="36" fillId="11" borderId="4" xfId="0" applyNumberFormat="1" applyFont="1" applyFill="1" applyBorder="1" applyAlignment="1">
      <alignment horizontal="left" vertical="center" wrapText="1"/>
    </xf>
    <xf numFmtId="39" fontId="36" fillId="11" borderId="0" xfId="0" applyNumberFormat="1" applyFont="1" applyFill="1" applyBorder="1" applyAlignment="1">
      <alignment horizontal="right" vertical="center"/>
    </xf>
    <xf numFmtId="39" fontId="36" fillId="11" borderId="5" xfId="0" applyNumberFormat="1" applyFont="1" applyFill="1" applyBorder="1" applyAlignment="1">
      <alignment horizontal="right" vertical="center"/>
    </xf>
    <xf numFmtId="49" fontId="12" fillId="7" borderId="0" xfId="0" applyNumberFormat="1" applyFont="1" applyFill="1" applyAlignment="1">
      <alignment horizontal="left" vertical="center"/>
    </xf>
    <xf numFmtId="49" fontId="12" fillId="9" borderId="15" xfId="0" applyNumberFormat="1" applyFont="1" applyFill="1" applyBorder="1" applyAlignment="1">
      <alignment horizontal="left" vertical="center"/>
    </xf>
    <xf numFmtId="49" fontId="28" fillId="7" borderId="19" xfId="0" applyNumberFormat="1" applyFont="1" applyFill="1" applyBorder="1" applyAlignment="1">
      <alignment horizontal="left" vertical="center"/>
    </xf>
    <xf numFmtId="49" fontId="29" fillId="2" borderId="35" xfId="0" applyNumberFormat="1" applyFont="1" applyFill="1" applyBorder="1" applyAlignment="1">
      <alignment horizontal="left" vertical="center"/>
    </xf>
    <xf numFmtId="49" fontId="21" fillId="8" borderId="17" xfId="0" applyNumberFormat="1" applyFont="1" applyFill="1" applyBorder="1" applyAlignment="1">
      <alignment horizontal="center" vertical="center" wrapText="1"/>
    </xf>
    <xf numFmtId="49" fontId="39" fillId="14" borderId="30" xfId="0" applyNumberFormat="1" applyFont="1" applyFill="1" applyBorder="1" applyAlignment="1">
      <alignment horizontal="left" vertical="center" wrapText="1"/>
    </xf>
    <xf numFmtId="49" fontId="44" fillId="7" borderId="19" xfId="0" applyNumberFormat="1" applyFont="1" applyFill="1" applyBorder="1" applyAlignment="1">
      <alignment horizontal="left" vertical="center"/>
    </xf>
    <xf numFmtId="169" fontId="44" fillId="7" borderId="0" xfId="0" applyNumberFormat="1" applyFont="1" applyFill="1" applyAlignment="1">
      <alignment horizontal="right" vertical="center"/>
    </xf>
    <xf numFmtId="169" fontId="45" fillId="7" borderId="20" xfId="0" applyNumberFormat="1" applyFont="1" applyFill="1" applyBorder="1" applyAlignment="1">
      <alignment horizontal="right" vertical="center"/>
    </xf>
    <xf numFmtId="49" fontId="43" fillId="2" borderId="15" xfId="0" applyNumberFormat="1" applyFont="1" applyFill="1" applyBorder="1" applyAlignment="1">
      <alignment horizontal="left" vertical="center" wrapText="1"/>
    </xf>
    <xf numFmtId="169" fontId="45" fillId="2" borderId="21" xfId="0" applyNumberFormat="1" applyFont="1" applyFill="1" applyBorder="1" applyAlignment="1">
      <alignment horizontal="right" vertical="center"/>
    </xf>
    <xf numFmtId="169" fontId="45" fillId="2" borderId="22" xfId="0" applyNumberFormat="1" applyFont="1" applyFill="1" applyBorder="1" applyAlignment="1">
      <alignment horizontal="right" vertical="center"/>
    </xf>
    <xf numFmtId="39" fontId="28" fillId="10" borderId="0" xfId="0" applyNumberFormat="1" applyFont="1" applyFill="1" applyBorder="1" applyAlignment="1">
      <alignment horizontal="right" vertical="center"/>
    </xf>
    <xf numFmtId="39" fontId="29" fillId="2" borderId="3" xfId="0" applyNumberFormat="1" applyFont="1" applyFill="1" applyBorder="1" applyAlignment="1">
      <alignment horizontal="right" vertical="center"/>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21" fillId="8" borderId="16" xfId="0" applyNumberFormat="1" applyFont="1" applyFill="1" applyBorder="1" applyAlignment="1">
      <alignment horizontal="center" vertical="center"/>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49" fontId="21" fillId="8" borderId="15" xfId="0" applyNumberFormat="1" applyFont="1" applyFill="1" applyBorder="1" applyAlignment="1">
      <alignment horizontal="center" vertical="center"/>
    </xf>
    <xf numFmtId="49" fontId="21" fillId="8" borderId="21" xfId="0" applyNumberFormat="1" applyFont="1" applyFill="1" applyBorder="1" applyAlignment="1">
      <alignment horizontal="center" vertical="center" wrapText="1"/>
    </xf>
    <xf numFmtId="49" fontId="21" fillId="8" borderId="22" xfId="0" applyNumberFormat="1" applyFont="1" applyFill="1" applyBorder="1" applyAlignment="1">
      <alignment horizontal="center" vertical="center" wrapText="1"/>
    </xf>
    <xf numFmtId="49" fontId="21" fillId="8" borderId="15" xfId="0" applyNumberFormat="1" applyFont="1" applyFill="1" applyBorder="1" applyAlignment="1">
      <alignment horizontal="center" vertical="center" wrapText="1"/>
    </xf>
    <xf numFmtId="0" fontId="46" fillId="0" borderId="0" xfId="0" applyFont="1"/>
    <xf numFmtId="39" fontId="29" fillId="9" borderId="3" xfId="0" applyNumberFormat="1" applyFont="1" applyFill="1" applyBorder="1" applyAlignment="1">
      <alignment horizontal="right" vertical="center"/>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20" fillId="7" borderId="0" xfId="24" applyFont="1" applyFill="1" applyAlignment="1">
      <alignment horizontal="center" vertical="center" wrapText="1"/>
    </xf>
    <xf numFmtId="49" fontId="21" fillId="8" borderId="16" xfId="0" applyNumberFormat="1" applyFont="1" applyFill="1" applyBorder="1" applyAlignment="1">
      <alignment horizontal="center" vertical="center"/>
    </xf>
    <xf numFmtId="49" fontId="21" fillId="8" borderId="15" xfId="0" applyNumberFormat="1" applyFont="1" applyFill="1" applyBorder="1" applyAlignment="1">
      <alignment horizontal="center" vertical="center"/>
    </xf>
    <xf numFmtId="49" fontId="25" fillId="7" borderId="0" xfId="0" applyNumberFormat="1" applyFont="1" applyFill="1" applyAlignment="1">
      <alignment horizontal="left" vertical="center"/>
    </xf>
    <xf numFmtId="0" fontId="38" fillId="0" borderId="0" xfId="21" applyFont="1" applyAlignment="1">
      <alignment horizontal="left" vertical="center"/>
    </xf>
    <xf numFmtId="49" fontId="24" fillId="7" borderId="0" xfId="0" applyNumberFormat="1" applyFont="1" applyFill="1" applyAlignment="1">
      <alignment horizontal="center" vertical="center"/>
    </xf>
    <xf numFmtId="49" fontId="25" fillId="7" borderId="0" xfId="25" applyNumberFormat="1" applyFont="1" applyFill="1" applyAlignment="1">
      <alignment horizontal="left" vertical="center"/>
    </xf>
    <xf numFmtId="0" fontId="0" fillId="0" borderId="0" xfId="0" applyAlignment="1">
      <alignment horizontal="left"/>
    </xf>
    <xf numFmtId="49" fontId="21" fillId="8" borderId="21" xfId="0" applyNumberFormat="1" applyFont="1" applyFill="1" applyBorder="1" applyAlignment="1">
      <alignment horizontal="center" vertical="center" wrapText="1"/>
    </xf>
    <xf numFmtId="49" fontId="21" fillId="8" borderId="22" xfId="0" applyNumberFormat="1" applyFont="1" applyFill="1" applyBorder="1" applyAlignment="1">
      <alignment horizontal="center" vertical="center" wrapText="1"/>
    </xf>
    <xf numFmtId="49" fontId="30" fillId="7" borderId="0" xfId="0" applyNumberFormat="1" applyFont="1" applyFill="1" applyAlignment="1">
      <alignment horizontal="center" vertical="center"/>
    </xf>
    <xf numFmtId="49" fontId="21" fillId="8" borderId="15" xfId="0" applyNumberFormat="1" applyFont="1" applyFill="1" applyBorder="1" applyAlignment="1">
      <alignment horizontal="center" vertical="center" wrapText="1"/>
    </xf>
    <xf numFmtId="49" fontId="21" fillId="8" borderId="23" xfId="0" applyNumberFormat="1"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4" xfId="0" applyFont="1" applyFill="1" applyBorder="1" applyAlignment="1">
      <alignment horizontal="center" vertical="center"/>
    </xf>
    <xf numFmtId="168" fontId="43" fillId="2" borderId="22" xfId="0" applyNumberFormat="1" applyFont="1" applyFill="1" applyBorder="1" applyAlignment="1">
      <alignment horizontal="right" vertical="center"/>
    </xf>
  </cellXfs>
  <cellStyles count="28">
    <cellStyle name="Euro" xfId="2"/>
    <cellStyle name="Migliaia" xfId="1" builtinId="3"/>
    <cellStyle name="Migliaia [0] 2" xfId="3"/>
    <cellStyle name="Migliaia [0] 3" xfId="4"/>
    <cellStyle name="Migliaia [0] 4" xfId="5"/>
    <cellStyle name="Migliaia 10" xfId="6"/>
    <cellStyle name="Migliaia 11" xfId="7"/>
    <cellStyle name="Migliaia 12" xfId="8"/>
    <cellStyle name="Migliaia 13" xfId="20"/>
    <cellStyle name="Migliaia 13 2" xfId="22"/>
    <cellStyle name="Migliaia 2" xfId="9"/>
    <cellStyle name="Migliaia 3" xfId="10"/>
    <cellStyle name="Migliaia 4" xfId="11"/>
    <cellStyle name="Migliaia 5" xfId="12"/>
    <cellStyle name="Migliaia 6" xfId="13"/>
    <cellStyle name="Migliaia 7" xfId="14"/>
    <cellStyle name="Migliaia 8" xfId="15"/>
    <cellStyle name="Migliaia 9" xfId="16"/>
    <cellStyle name="Normale" xfId="0" builtinId="0"/>
    <cellStyle name="Normale 10" xfId="27"/>
    <cellStyle name="Normale 2" xfId="17"/>
    <cellStyle name="Normale 3" xfId="18"/>
    <cellStyle name="Normale 4" xfId="19"/>
    <cellStyle name="Normale 5" xfId="21"/>
    <cellStyle name="Normale 6" xfId="23"/>
    <cellStyle name="Normale 7" xfId="24"/>
    <cellStyle name="Normale 8" xfId="25"/>
    <cellStyle name="Normale 9" xfId="26"/>
  </cellStyles>
  <dxfs count="0"/>
  <tableStyles count="0" defaultTableStyle="TableStyleMedium2" defaultPivotStyle="PivotStyleLight16"/>
  <colors>
    <mruColors>
      <color rgb="FFDBE5F1"/>
      <color rgb="FF0B64A0"/>
      <color rgb="FFFFFFFF"/>
      <color rgb="FFD8D8D8"/>
      <color rgb="FFD8F2F2"/>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rgs.rgs.tesoro.it\igb\01-Struttura\03-Uffici\20\Tesoreria%20Banca%20Italia\Conto%20Riassuntivo\elaborazioni\CRT%20pubblicazione\Copia%20di%2001-2017%20nuo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
      <sheetName val="INS.DATI"/>
      <sheetName val="AMM.VARIE"/>
      <sheetName val="DARE-AVERE"/>
      <sheetName val="DEBITI"/>
      <sheetName val="CREDITI"/>
      <sheetName val="SI.VALORI"/>
      <sheetName val="DEB.PUB.INT."/>
      <sheetName val="INC.PAG."/>
      <sheetName val="MOV.CASSA"/>
      <sheetName val="CODICE"/>
      <sheetName val="Analisi del conto CRT 12-2016"/>
      <sheetName val="Classificazione Economica"/>
      <sheetName val="eNTRATE NOVEMBRE"/>
      <sheetName val="Dettaglio per Capo e Capitolo"/>
      <sheetName val="collettivi"/>
      <sheetName val="titoli da regolare"/>
      <sheetName val="firma"/>
      <sheetName val="MOV.CASSA (consip)"/>
      <sheetName val="DEBITI (consip)"/>
      <sheetName val="CREDITI (cosip)"/>
      <sheetName val="AMM.VARIE (consip)"/>
      <sheetName val="DEB.PUB.INT. (consip)"/>
      <sheetName val="SPEC-108"/>
    </sheetNames>
    <sheetDataSet>
      <sheetData sheetId="0"/>
      <sheetData sheetId="1">
        <row r="4">
          <cell r="C4" t="str">
            <v>AL 31 GENNAIO 2017</v>
          </cell>
        </row>
      </sheetData>
      <sheetData sheetId="2"/>
      <sheetData sheetId="3">
        <row r="9">
          <cell r="M9">
            <v>2037577843468.4497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3"/>
  <sheetViews>
    <sheetView showGridLines="0" zoomScaleNormal="100" workbookViewId="0">
      <selection activeCell="C16" sqref="C16"/>
    </sheetView>
  </sheetViews>
  <sheetFormatPr defaultRowHeight="12.75"/>
  <cols>
    <col min="1" max="1" width="23.42578125" customWidth="1"/>
    <col min="2" max="2" width="22" customWidth="1"/>
    <col min="3" max="3" width="22.42578125" customWidth="1"/>
    <col min="4" max="4" width="19.140625" customWidth="1"/>
    <col min="5" max="5" width="19.140625" bestFit="1" customWidth="1"/>
  </cols>
  <sheetData>
    <row r="1" spans="1:4">
      <c r="A1" s="93" t="s">
        <v>350</v>
      </c>
      <c r="B1" s="94"/>
      <c r="C1" s="94"/>
    </row>
    <row r="2" spans="1:4">
      <c r="A2" s="94"/>
      <c r="B2" s="94"/>
      <c r="C2" s="94"/>
    </row>
    <row r="3" spans="1:4">
      <c r="A3" s="94"/>
      <c r="B3" s="93" t="s">
        <v>919</v>
      </c>
      <c r="C3" s="94"/>
    </row>
    <row r="4" spans="1:4">
      <c r="A4" s="94"/>
      <c r="B4" s="94"/>
      <c r="C4" s="94"/>
    </row>
    <row r="5" spans="1:4" ht="30" customHeight="1">
      <c r="A5" s="29"/>
      <c r="B5" s="30" t="s">
        <v>6</v>
      </c>
      <c r="C5" s="30" t="s">
        <v>7</v>
      </c>
      <c r="D5" s="31" t="s">
        <v>8</v>
      </c>
    </row>
    <row r="6" spans="1:4" ht="15" customHeight="1">
      <c r="A6" s="56" t="s">
        <v>9</v>
      </c>
      <c r="B6" s="41"/>
      <c r="C6" s="41"/>
      <c r="D6" s="42"/>
    </row>
    <row r="7" spans="1:4" ht="15" customHeight="1">
      <c r="A7" s="55" t="s">
        <v>10</v>
      </c>
      <c r="B7" s="37">
        <v>215658529880.17001</v>
      </c>
      <c r="C7" s="41"/>
      <c r="D7" s="42"/>
    </row>
    <row r="8" spans="1:4" ht="15" customHeight="1">
      <c r="A8" s="55" t="s">
        <v>11</v>
      </c>
      <c r="B8" s="41"/>
      <c r="C8" s="37">
        <v>253567654115.60999</v>
      </c>
      <c r="D8" s="42"/>
    </row>
    <row r="9" spans="1:4" ht="15" customHeight="1">
      <c r="A9" s="55" t="s">
        <v>12</v>
      </c>
      <c r="B9" s="41"/>
      <c r="C9" s="37">
        <v>90527445048.610001</v>
      </c>
      <c r="D9" s="42"/>
    </row>
    <row r="10" spans="1:4" ht="15" customHeight="1">
      <c r="A10" s="55" t="s">
        <v>54</v>
      </c>
      <c r="B10" s="37">
        <v>148768675555.29001</v>
      </c>
      <c r="C10" s="41"/>
      <c r="D10" s="42"/>
    </row>
    <row r="11" spans="1:4" ht="25.5" customHeight="1">
      <c r="A11" s="71" t="s">
        <v>13</v>
      </c>
      <c r="B11" s="72">
        <f>SUM(B6:B10)</f>
        <v>364427205435.46002</v>
      </c>
      <c r="C11" s="72">
        <f t="shared" ref="C11" si="0">SUM(C6:C10)</f>
        <v>344095099164.21997</v>
      </c>
      <c r="D11" s="73">
        <f>+B11-C11</f>
        <v>20332106271.240051</v>
      </c>
    </row>
    <row r="12" spans="1:4" ht="15" customHeight="1">
      <c r="A12" s="56" t="s">
        <v>14</v>
      </c>
      <c r="B12" s="41"/>
      <c r="C12" s="41"/>
      <c r="D12" s="42"/>
    </row>
    <row r="13" spans="1:4" ht="15" customHeight="1">
      <c r="A13" s="55" t="s">
        <v>15</v>
      </c>
      <c r="B13" s="37">
        <v>1052893221205.75</v>
      </c>
      <c r="C13" s="37">
        <v>1036092320040.9</v>
      </c>
      <c r="D13" s="38">
        <f>B13-C13</f>
        <v>16800901164.849976</v>
      </c>
    </row>
    <row r="14" spans="1:4" ht="15" customHeight="1">
      <c r="A14" s="55" t="s">
        <v>16</v>
      </c>
      <c r="B14" s="37">
        <v>252379368601.98001</v>
      </c>
      <c r="C14" s="37">
        <v>289512376038.07001</v>
      </c>
      <c r="D14" s="38">
        <f>B14-C14</f>
        <v>-37133007436.089996</v>
      </c>
    </row>
    <row r="15" spans="1:4" ht="24" customHeight="1">
      <c r="A15" s="66" t="s">
        <v>88</v>
      </c>
      <c r="B15" s="67">
        <v>57570567973.309998</v>
      </c>
      <c r="C15" s="67">
        <v>41419169801.290001</v>
      </c>
      <c r="D15" s="78">
        <f>B15-C15</f>
        <v>16151398172.019997</v>
      </c>
    </row>
    <row r="16" spans="1:4" ht="25.5" customHeight="1">
      <c r="A16" s="74" t="s">
        <v>13</v>
      </c>
      <c r="B16" s="75">
        <f>SUM(B13:B14)</f>
        <v>1305272589807.73</v>
      </c>
      <c r="C16" s="75">
        <f>SUM(C13:C14)</f>
        <v>1325604696078.97</v>
      </c>
      <c r="D16" s="76">
        <f>+B16-C16</f>
        <v>-20332106271.23999</v>
      </c>
    </row>
    <row r="17" spans="1:5" ht="15" customHeight="1">
      <c r="A17" s="55" t="s">
        <v>17</v>
      </c>
      <c r="B17" s="41"/>
      <c r="C17" s="41"/>
      <c r="D17" s="42"/>
    </row>
    <row r="18" spans="1:5" ht="25.5" customHeight="1">
      <c r="A18" s="63" t="s">
        <v>63</v>
      </c>
      <c r="B18" s="64">
        <f>+B11+B16</f>
        <v>1669699795243.1899</v>
      </c>
      <c r="C18" s="64">
        <f>+C11+C16</f>
        <v>1669699795243.1899</v>
      </c>
      <c r="D18" s="65"/>
      <c r="E18" s="70"/>
    </row>
    <row r="19" spans="1:5">
      <c r="A19" s="57" t="s">
        <v>86</v>
      </c>
      <c r="B19" s="58"/>
      <c r="C19" s="58"/>
      <c r="D19" s="59"/>
    </row>
    <row r="20" spans="1:5" ht="33.75">
      <c r="A20" s="60" t="s">
        <v>87</v>
      </c>
      <c r="B20" s="61">
        <f>B18-B15</f>
        <v>1612129227269.8799</v>
      </c>
      <c r="C20" s="61">
        <f>C18-C15</f>
        <v>1628280625441.8999</v>
      </c>
      <c r="D20" s="62">
        <f>B20-C20</f>
        <v>-16151398172.02002</v>
      </c>
    </row>
    <row r="23" spans="1:5">
      <c r="C23" s="70"/>
    </row>
  </sheetData>
  <pageMargins left="0.7" right="0.7" top="0.75" bottom="0.75" header="0.3" footer="0.3"/>
  <pageSetup paperSize="9" orientation="portrait" r:id="rId1"/>
  <ignoredErrors>
    <ignoredError sqref="B16:C16"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43"/>
  <sheetViews>
    <sheetView showGridLines="0" topLeftCell="H22" workbookViewId="0">
      <selection activeCell="P22" sqref="P22"/>
    </sheetView>
  </sheetViews>
  <sheetFormatPr defaultRowHeight="12.75"/>
  <cols>
    <col min="1" max="1" width="36.140625" style="80" customWidth="1"/>
    <col min="2" max="22" width="14.85546875" style="80" customWidth="1"/>
    <col min="23" max="16384" width="9.140625" style="80"/>
  </cols>
  <sheetData>
    <row r="1" spans="1:22" s="79" customFormat="1" ht="14.45" customHeight="1">
      <c r="A1" s="209" t="s">
        <v>365</v>
      </c>
      <c r="B1" s="209"/>
      <c r="C1" s="209"/>
      <c r="D1" s="209"/>
      <c r="E1" s="212"/>
      <c r="F1" s="212"/>
      <c r="G1" s="212"/>
      <c r="H1" s="212"/>
      <c r="I1" s="209"/>
      <c r="J1" s="209"/>
      <c r="K1" s="209"/>
      <c r="L1" s="209"/>
      <c r="M1" s="212"/>
      <c r="N1" s="212"/>
      <c r="O1" s="212"/>
      <c r="P1" s="212"/>
    </row>
    <row r="2" spans="1:22" s="79" customFormat="1" ht="18" customHeight="1">
      <c r="A2" s="210"/>
      <c r="B2" s="210"/>
      <c r="C2" s="210"/>
      <c r="D2" s="210"/>
      <c r="E2" s="210"/>
      <c r="F2" s="210"/>
      <c r="G2" s="210"/>
    </row>
    <row r="3" spans="1:22" s="79" customFormat="1" ht="18.2" customHeight="1">
      <c r="A3" s="97"/>
      <c r="B3" s="97" t="s">
        <v>919</v>
      </c>
      <c r="C3" s="97"/>
      <c r="D3" s="97"/>
      <c r="E3" s="97"/>
      <c r="F3" s="97"/>
      <c r="G3" s="97"/>
      <c r="I3" s="97"/>
      <c r="K3" s="97"/>
    </row>
    <row r="4" spans="1:22" s="79" customFormat="1" ht="14.25" customHeight="1"/>
    <row r="5" spans="1:22" s="79" customFormat="1" ht="18.2" customHeight="1"/>
    <row r="6" spans="1:22" s="79" customFormat="1" ht="0.75" customHeight="1"/>
    <row r="7" spans="1:22" s="79" customFormat="1" ht="44.25" customHeight="1">
      <c r="A7" s="198" t="s">
        <v>589</v>
      </c>
      <c r="B7" s="196" t="s">
        <v>626</v>
      </c>
      <c r="C7" s="196" t="s">
        <v>627</v>
      </c>
      <c r="D7" s="196" t="s">
        <v>628</v>
      </c>
      <c r="E7" s="196" t="s">
        <v>629</v>
      </c>
      <c r="F7" s="196" t="s">
        <v>630</v>
      </c>
      <c r="G7" s="196" t="s">
        <v>631</v>
      </c>
      <c r="H7" s="196" t="s">
        <v>632</v>
      </c>
      <c r="I7" s="196" t="s">
        <v>633</v>
      </c>
      <c r="J7" s="196" t="s">
        <v>634</v>
      </c>
      <c r="K7" s="196" t="s">
        <v>635</v>
      </c>
      <c r="L7" s="196" t="s">
        <v>636</v>
      </c>
      <c r="M7" s="196" t="s">
        <v>637</v>
      </c>
      <c r="N7" s="196" t="s">
        <v>638</v>
      </c>
      <c r="O7" s="196" t="s">
        <v>793</v>
      </c>
      <c r="P7" s="196" t="s">
        <v>639</v>
      </c>
      <c r="Q7" s="196" t="s">
        <v>640</v>
      </c>
      <c r="R7" s="196" t="s">
        <v>641</v>
      </c>
      <c r="S7" s="196" t="s">
        <v>642</v>
      </c>
      <c r="T7" s="196" t="s">
        <v>643</v>
      </c>
      <c r="U7" s="196" t="s">
        <v>644</v>
      </c>
      <c r="V7" s="197" t="s">
        <v>63</v>
      </c>
    </row>
    <row r="8" spans="1:22" s="79" customFormat="1" ht="22.9" customHeight="1">
      <c r="A8" s="141" t="s">
        <v>592</v>
      </c>
      <c r="B8" s="85"/>
      <c r="C8" s="85"/>
      <c r="D8" s="85"/>
      <c r="E8" s="85">
        <v>1108539395.6099999</v>
      </c>
      <c r="F8" s="85"/>
      <c r="G8" s="85"/>
      <c r="H8" s="85"/>
      <c r="I8" s="85"/>
      <c r="J8" s="85"/>
      <c r="K8" s="85"/>
      <c r="L8" s="85"/>
      <c r="M8" s="85"/>
      <c r="N8" s="85"/>
      <c r="O8" s="85">
        <v>5000000</v>
      </c>
      <c r="P8" s="85"/>
      <c r="Q8" s="85"/>
      <c r="R8" s="85"/>
      <c r="S8" s="85"/>
      <c r="T8" s="85"/>
      <c r="U8" s="85"/>
      <c r="V8" s="142">
        <v>1113539395.6099999</v>
      </c>
    </row>
    <row r="9" spans="1:22" s="79" customFormat="1" ht="32.450000000000003" customHeight="1">
      <c r="A9" s="141" t="s">
        <v>593</v>
      </c>
      <c r="B9" s="85">
        <v>191876091.09</v>
      </c>
      <c r="C9" s="85">
        <v>69825279.390000001</v>
      </c>
      <c r="D9" s="85">
        <v>12424581.16</v>
      </c>
      <c r="E9" s="85">
        <v>6253667</v>
      </c>
      <c r="F9" s="85"/>
      <c r="G9" s="85"/>
      <c r="H9" s="85"/>
      <c r="I9" s="85"/>
      <c r="J9" s="85"/>
      <c r="K9" s="85"/>
      <c r="L9" s="85"/>
      <c r="M9" s="85"/>
      <c r="N9" s="85">
        <v>628600.29</v>
      </c>
      <c r="O9" s="85">
        <v>842493</v>
      </c>
      <c r="P9" s="85"/>
      <c r="Q9" s="85"/>
      <c r="R9" s="85"/>
      <c r="S9" s="85"/>
      <c r="T9" s="85"/>
      <c r="U9" s="85"/>
      <c r="V9" s="142">
        <v>281850711.93000001</v>
      </c>
    </row>
    <row r="10" spans="1:22" s="79" customFormat="1" ht="18.2" customHeight="1">
      <c r="A10" s="141" t="s">
        <v>594</v>
      </c>
      <c r="B10" s="85">
        <v>21163818.41</v>
      </c>
      <c r="C10" s="85">
        <v>2141834.62</v>
      </c>
      <c r="D10" s="85">
        <v>1288699.18</v>
      </c>
      <c r="E10" s="85">
        <v>46839359476.269997</v>
      </c>
      <c r="F10" s="85"/>
      <c r="G10" s="85"/>
      <c r="H10" s="85"/>
      <c r="I10" s="85"/>
      <c r="J10" s="85">
        <v>12427658.33</v>
      </c>
      <c r="K10" s="85"/>
      <c r="L10" s="85"/>
      <c r="M10" s="85">
        <v>24297.75</v>
      </c>
      <c r="N10" s="85">
        <v>379917.62</v>
      </c>
      <c r="O10" s="85">
        <v>650850665.76999998</v>
      </c>
      <c r="P10" s="85"/>
      <c r="Q10" s="85"/>
      <c r="R10" s="85"/>
      <c r="S10" s="85"/>
      <c r="T10" s="85"/>
      <c r="U10" s="85">
        <v>14916233.65</v>
      </c>
      <c r="V10" s="142">
        <v>47542552601.599998</v>
      </c>
    </row>
    <row r="11" spans="1:22" s="79" customFormat="1" ht="18.2" customHeight="1">
      <c r="A11" s="141" t="s">
        <v>595</v>
      </c>
      <c r="B11" s="85">
        <v>311421830.88</v>
      </c>
      <c r="C11" s="85">
        <v>62594719.759999998</v>
      </c>
      <c r="D11" s="85">
        <v>2934860.61</v>
      </c>
      <c r="E11" s="85">
        <v>284293682.93000001</v>
      </c>
      <c r="F11" s="85">
        <v>16181666.529999999</v>
      </c>
      <c r="G11" s="85"/>
      <c r="H11" s="85">
        <v>620482563.70000005</v>
      </c>
      <c r="I11" s="85">
        <v>14202310139.33</v>
      </c>
      <c r="J11" s="85"/>
      <c r="K11" s="85"/>
      <c r="L11" s="85"/>
      <c r="M11" s="85">
        <v>574784439.22000003</v>
      </c>
      <c r="N11" s="85">
        <v>3762940.13</v>
      </c>
      <c r="O11" s="85">
        <v>1750000000</v>
      </c>
      <c r="P11" s="85"/>
      <c r="Q11" s="85"/>
      <c r="R11" s="85">
        <v>92820785.599999994</v>
      </c>
      <c r="S11" s="85"/>
      <c r="T11" s="85">
        <v>410012258.24000001</v>
      </c>
      <c r="U11" s="85"/>
      <c r="V11" s="142">
        <v>18331599886.93</v>
      </c>
    </row>
    <row r="12" spans="1:22" s="79" customFormat="1" ht="18.2" customHeight="1">
      <c r="A12" s="141" t="s">
        <v>596</v>
      </c>
      <c r="B12" s="85">
        <v>7401436799.1400099</v>
      </c>
      <c r="C12" s="85">
        <v>262584653.13</v>
      </c>
      <c r="D12" s="85">
        <v>462935704.08999997</v>
      </c>
      <c r="E12" s="85">
        <v>1075261.8500000001</v>
      </c>
      <c r="F12" s="85">
        <v>560728</v>
      </c>
      <c r="G12" s="85"/>
      <c r="H12" s="85"/>
      <c r="I12" s="85"/>
      <c r="J12" s="85">
        <v>295227.12</v>
      </c>
      <c r="K12" s="85">
        <v>391545151</v>
      </c>
      <c r="L12" s="85"/>
      <c r="M12" s="85">
        <v>6204873.9900000002</v>
      </c>
      <c r="N12" s="85">
        <v>555424880.16999996</v>
      </c>
      <c r="O12" s="85"/>
      <c r="P12" s="85"/>
      <c r="Q12" s="85">
        <v>7308.16</v>
      </c>
      <c r="R12" s="85"/>
      <c r="S12" s="85"/>
      <c r="T12" s="85"/>
      <c r="U12" s="85"/>
      <c r="V12" s="142">
        <v>9082070586.6500092</v>
      </c>
    </row>
    <row r="13" spans="1:22" s="79" customFormat="1" ht="18.2" customHeight="1">
      <c r="A13" s="141" t="s">
        <v>597</v>
      </c>
      <c r="B13" s="85">
        <v>2525718630.2600002</v>
      </c>
      <c r="C13" s="85">
        <v>811839402.52999997</v>
      </c>
      <c r="D13" s="85">
        <v>163645163.47</v>
      </c>
      <c r="E13" s="85">
        <v>141470386.24000001</v>
      </c>
      <c r="F13" s="85">
        <v>89617947.920000002</v>
      </c>
      <c r="G13" s="85"/>
      <c r="H13" s="85"/>
      <c r="I13" s="85"/>
      <c r="J13" s="85">
        <v>66414.720000000001</v>
      </c>
      <c r="K13" s="85"/>
      <c r="L13" s="85"/>
      <c r="M13" s="85">
        <v>2893498.45</v>
      </c>
      <c r="N13" s="85">
        <v>58240906.829999998</v>
      </c>
      <c r="O13" s="85"/>
      <c r="P13" s="85"/>
      <c r="Q13" s="85"/>
      <c r="R13" s="85"/>
      <c r="S13" s="85"/>
      <c r="T13" s="85"/>
      <c r="U13" s="85"/>
      <c r="V13" s="142">
        <v>3793492350.4200001</v>
      </c>
    </row>
    <row r="14" spans="1:22" s="79" customFormat="1" ht="18.2" customHeight="1">
      <c r="A14" s="141" t="s">
        <v>598</v>
      </c>
      <c r="B14" s="85">
        <v>3590078025.73</v>
      </c>
      <c r="C14" s="85">
        <v>744429998.95000005</v>
      </c>
      <c r="D14" s="85">
        <v>229830896.02000001</v>
      </c>
      <c r="E14" s="85"/>
      <c r="F14" s="85">
        <v>41061374.539999999</v>
      </c>
      <c r="G14" s="85"/>
      <c r="H14" s="85">
        <v>2827592</v>
      </c>
      <c r="I14" s="85"/>
      <c r="J14" s="85"/>
      <c r="K14" s="85">
        <v>44736411.100000001</v>
      </c>
      <c r="L14" s="85"/>
      <c r="M14" s="85">
        <v>5245555.99</v>
      </c>
      <c r="N14" s="85">
        <v>117653194.47</v>
      </c>
      <c r="O14" s="85">
        <v>391915.8</v>
      </c>
      <c r="P14" s="85"/>
      <c r="Q14" s="85"/>
      <c r="R14" s="85"/>
      <c r="S14" s="85"/>
      <c r="T14" s="85"/>
      <c r="U14" s="85"/>
      <c r="V14" s="142">
        <v>4776254964.6000004</v>
      </c>
    </row>
    <row r="15" spans="1:22" s="79" customFormat="1" ht="18.2" customHeight="1">
      <c r="A15" s="141" t="s">
        <v>599</v>
      </c>
      <c r="B15" s="85">
        <v>768191265.95000005</v>
      </c>
      <c r="C15" s="85">
        <v>100646339.88</v>
      </c>
      <c r="D15" s="85">
        <v>49080345.18</v>
      </c>
      <c r="E15" s="85">
        <v>48974559</v>
      </c>
      <c r="F15" s="85">
        <v>13166237.050000001</v>
      </c>
      <c r="G15" s="85"/>
      <c r="H15" s="85">
        <v>3500</v>
      </c>
      <c r="I15" s="85"/>
      <c r="J15" s="85">
        <v>1198217.43</v>
      </c>
      <c r="K15" s="85">
        <v>5500000</v>
      </c>
      <c r="L15" s="85"/>
      <c r="M15" s="85">
        <v>705507.23</v>
      </c>
      <c r="N15" s="85">
        <v>46883084.850000001</v>
      </c>
      <c r="O15" s="85">
        <v>146139871.58000001</v>
      </c>
      <c r="P15" s="85">
        <v>36065.89</v>
      </c>
      <c r="Q15" s="85"/>
      <c r="R15" s="85"/>
      <c r="S15" s="85">
        <v>1632801132.5</v>
      </c>
      <c r="T15" s="85"/>
      <c r="U15" s="85">
        <v>20249632.57</v>
      </c>
      <c r="V15" s="142">
        <v>2833575759.1100001</v>
      </c>
    </row>
    <row r="16" spans="1:22" s="79" customFormat="1" ht="18.2" customHeight="1">
      <c r="A16" s="141" t="s">
        <v>600</v>
      </c>
      <c r="B16" s="85">
        <v>26348227.489999998</v>
      </c>
      <c r="C16" s="85">
        <v>18062148.16</v>
      </c>
      <c r="D16" s="85">
        <v>1718872.56</v>
      </c>
      <c r="E16" s="85">
        <v>100116656.04000001</v>
      </c>
      <c r="F16" s="85">
        <v>1076017.67</v>
      </c>
      <c r="G16" s="85">
        <v>69921497.5</v>
      </c>
      <c r="H16" s="85">
        <v>268115</v>
      </c>
      <c r="I16" s="85"/>
      <c r="J16" s="85"/>
      <c r="K16" s="85"/>
      <c r="L16" s="85"/>
      <c r="M16" s="85">
        <v>173620.26</v>
      </c>
      <c r="N16" s="85">
        <v>29822744.399999999</v>
      </c>
      <c r="O16" s="85">
        <v>15657239.42</v>
      </c>
      <c r="P16" s="85">
        <v>21111220.5</v>
      </c>
      <c r="Q16" s="85"/>
      <c r="R16" s="85"/>
      <c r="S16" s="85"/>
      <c r="T16" s="85"/>
      <c r="U16" s="85"/>
      <c r="V16" s="142">
        <v>284276359</v>
      </c>
    </row>
    <row r="17" spans="1:22" s="79" customFormat="1" ht="18.2" customHeight="1">
      <c r="A17" s="141" t="s">
        <v>601</v>
      </c>
      <c r="B17" s="85">
        <v>4071667.69</v>
      </c>
      <c r="C17" s="85">
        <v>510019.02</v>
      </c>
      <c r="D17" s="85">
        <v>263035.25</v>
      </c>
      <c r="E17" s="85"/>
      <c r="F17" s="85"/>
      <c r="G17" s="85"/>
      <c r="H17" s="85"/>
      <c r="I17" s="85"/>
      <c r="J17" s="85"/>
      <c r="K17" s="85"/>
      <c r="L17" s="85"/>
      <c r="M17" s="85"/>
      <c r="N17" s="85">
        <v>68119.23</v>
      </c>
      <c r="O17" s="85">
        <v>35263838.25</v>
      </c>
      <c r="P17" s="85"/>
      <c r="Q17" s="85"/>
      <c r="R17" s="85"/>
      <c r="S17" s="85"/>
      <c r="T17" s="85"/>
      <c r="U17" s="85"/>
      <c r="V17" s="142">
        <v>40176679.439999998</v>
      </c>
    </row>
    <row r="18" spans="1:22" s="79" customFormat="1" ht="18.2" customHeight="1">
      <c r="A18" s="141" t="s">
        <v>602</v>
      </c>
      <c r="B18" s="85">
        <v>13388578.310000001</v>
      </c>
      <c r="C18" s="85">
        <v>1344443.83</v>
      </c>
      <c r="D18" s="85">
        <v>839384.8</v>
      </c>
      <c r="E18" s="85"/>
      <c r="F18" s="85">
        <v>4489064571.46</v>
      </c>
      <c r="G18" s="85">
        <v>2265478885.0300002</v>
      </c>
      <c r="H18" s="85">
        <v>14965985.539999999</v>
      </c>
      <c r="I18" s="85"/>
      <c r="J18" s="85"/>
      <c r="K18" s="85">
        <v>59427704.340000004</v>
      </c>
      <c r="L18" s="85"/>
      <c r="M18" s="85">
        <v>27023.13</v>
      </c>
      <c r="N18" s="85">
        <v>10443797.279999999</v>
      </c>
      <c r="O18" s="85">
        <v>17080</v>
      </c>
      <c r="P18" s="85">
        <v>1144860728.3299999</v>
      </c>
      <c r="Q18" s="85"/>
      <c r="R18" s="85"/>
      <c r="S18" s="85"/>
      <c r="T18" s="85">
        <v>100000000</v>
      </c>
      <c r="U18" s="85"/>
      <c r="V18" s="142">
        <v>8099858182.0500002</v>
      </c>
    </row>
    <row r="19" spans="1:22" s="79" customFormat="1" ht="18.2" customHeight="1">
      <c r="A19" s="141" t="s">
        <v>603</v>
      </c>
      <c r="B19" s="85">
        <v>3099486.87</v>
      </c>
      <c r="C19" s="85">
        <v>345016.31</v>
      </c>
      <c r="D19" s="85">
        <v>194740.2</v>
      </c>
      <c r="E19" s="85">
        <v>303624.83</v>
      </c>
      <c r="F19" s="85">
        <v>158969.16</v>
      </c>
      <c r="G19" s="85"/>
      <c r="H19" s="85">
        <v>590699</v>
      </c>
      <c r="I19" s="85"/>
      <c r="J19" s="85"/>
      <c r="K19" s="85"/>
      <c r="L19" s="85"/>
      <c r="M19" s="85">
        <v>601546.65</v>
      </c>
      <c r="N19" s="85">
        <v>82585.77</v>
      </c>
      <c r="O19" s="85"/>
      <c r="P19" s="85"/>
      <c r="Q19" s="85"/>
      <c r="R19" s="85"/>
      <c r="S19" s="85"/>
      <c r="T19" s="85"/>
      <c r="U19" s="85"/>
      <c r="V19" s="142">
        <v>5376668.79</v>
      </c>
    </row>
    <row r="20" spans="1:22" s="79" customFormat="1" ht="22.9" customHeight="1">
      <c r="A20" s="141" t="s">
        <v>604</v>
      </c>
      <c r="B20" s="85">
        <v>64724765.259999998</v>
      </c>
      <c r="C20" s="85">
        <v>47914037.969999999</v>
      </c>
      <c r="D20" s="85">
        <v>3950609.35</v>
      </c>
      <c r="E20" s="85">
        <v>2481860288.8899999</v>
      </c>
      <c r="F20" s="85"/>
      <c r="G20" s="85">
        <v>727787010.71000004</v>
      </c>
      <c r="H20" s="85">
        <v>578301.07999999996</v>
      </c>
      <c r="I20" s="85"/>
      <c r="J20" s="85"/>
      <c r="K20" s="85">
        <v>256441.22</v>
      </c>
      <c r="L20" s="85"/>
      <c r="M20" s="85">
        <v>9004253.9199999999</v>
      </c>
      <c r="N20" s="85">
        <v>8250201.1299999999</v>
      </c>
      <c r="O20" s="85">
        <v>103862957.91</v>
      </c>
      <c r="P20" s="85">
        <v>913064587.10000002</v>
      </c>
      <c r="Q20" s="85"/>
      <c r="R20" s="85"/>
      <c r="S20" s="85"/>
      <c r="T20" s="85"/>
      <c r="U20" s="85"/>
      <c r="V20" s="142">
        <v>4361253454.54</v>
      </c>
    </row>
    <row r="21" spans="1:22" s="79" customFormat="1" ht="18.2" customHeight="1">
      <c r="A21" s="141" t="s">
        <v>605</v>
      </c>
      <c r="B21" s="85">
        <v>48436420.740000002</v>
      </c>
      <c r="C21" s="85">
        <v>10017159.26</v>
      </c>
      <c r="D21" s="85">
        <v>2643831.0299999998</v>
      </c>
      <c r="E21" s="85"/>
      <c r="F21" s="85"/>
      <c r="G21" s="85"/>
      <c r="H21" s="85"/>
      <c r="I21" s="85"/>
      <c r="J21" s="85"/>
      <c r="K21" s="85"/>
      <c r="L21" s="85"/>
      <c r="M21" s="85"/>
      <c r="N21" s="85">
        <v>87229295.430000007</v>
      </c>
      <c r="O21" s="85">
        <v>918112855.13999999</v>
      </c>
      <c r="P21" s="85">
        <v>57746853.479999997</v>
      </c>
      <c r="Q21" s="85"/>
      <c r="R21" s="85"/>
      <c r="S21" s="85">
        <v>49512220.409999996</v>
      </c>
      <c r="T21" s="85"/>
      <c r="U21" s="85"/>
      <c r="V21" s="142">
        <v>1173698635.49</v>
      </c>
    </row>
    <row r="22" spans="1:22" s="79" customFormat="1" ht="18.2" customHeight="1">
      <c r="A22" s="141" t="s">
        <v>606</v>
      </c>
      <c r="B22" s="85">
        <v>19640082.469999999</v>
      </c>
      <c r="C22" s="85">
        <v>7444292.04</v>
      </c>
      <c r="D22" s="85">
        <v>1273007.07</v>
      </c>
      <c r="E22" s="85">
        <v>4995125</v>
      </c>
      <c r="F22" s="85"/>
      <c r="G22" s="85">
        <v>242994746.44</v>
      </c>
      <c r="H22" s="85">
        <v>5113915.7699999996</v>
      </c>
      <c r="I22" s="85"/>
      <c r="J22" s="85"/>
      <c r="K22" s="85"/>
      <c r="L22" s="85"/>
      <c r="M22" s="85">
        <v>4132</v>
      </c>
      <c r="N22" s="85">
        <v>662180.18999999994</v>
      </c>
      <c r="O22" s="85"/>
      <c r="P22" s="85"/>
      <c r="Q22" s="85"/>
      <c r="R22" s="85"/>
      <c r="S22" s="85"/>
      <c r="T22" s="85"/>
      <c r="U22" s="85"/>
      <c r="V22" s="142">
        <v>282127480.98000002</v>
      </c>
    </row>
    <row r="23" spans="1:22" s="79" customFormat="1" ht="22.9" customHeight="1">
      <c r="A23" s="141" t="s">
        <v>607</v>
      </c>
      <c r="B23" s="85">
        <v>3415865.26</v>
      </c>
      <c r="C23" s="85">
        <v>525560.76</v>
      </c>
      <c r="D23" s="85">
        <v>222990.83</v>
      </c>
      <c r="E23" s="85">
        <v>44613577</v>
      </c>
      <c r="F23" s="85"/>
      <c r="G23" s="85"/>
      <c r="H23" s="85">
        <v>60000</v>
      </c>
      <c r="I23" s="85"/>
      <c r="J23" s="85"/>
      <c r="K23" s="85"/>
      <c r="L23" s="85"/>
      <c r="M23" s="85"/>
      <c r="N23" s="85">
        <v>96853.78</v>
      </c>
      <c r="O23" s="85">
        <v>14003213.630000001</v>
      </c>
      <c r="P23" s="85"/>
      <c r="Q23" s="85"/>
      <c r="R23" s="85"/>
      <c r="S23" s="85"/>
      <c r="T23" s="85"/>
      <c r="U23" s="85"/>
      <c r="V23" s="142">
        <v>62938061.259999998</v>
      </c>
    </row>
    <row r="24" spans="1:22" s="79" customFormat="1" ht="18.2" customHeight="1">
      <c r="A24" s="141" t="s">
        <v>608</v>
      </c>
      <c r="B24" s="85">
        <v>12208085.01</v>
      </c>
      <c r="C24" s="85">
        <v>6228471.7400000002</v>
      </c>
      <c r="D24" s="85">
        <v>783480.19</v>
      </c>
      <c r="E24" s="85">
        <v>128756196.45999999</v>
      </c>
      <c r="F24" s="85">
        <v>1500000</v>
      </c>
      <c r="G24" s="85"/>
      <c r="H24" s="85">
        <v>577882.46</v>
      </c>
      <c r="I24" s="85"/>
      <c r="J24" s="85"/>
      <c r="K24" s="85"/>
      <c r="L24" s="85"/>
      <c r="M24" s="85"/>
      <c r="N24" s="85">
        <v>1009552.43</v>
      </c>
      <c r="O24" s="85">
        <v>688835821.38</v>
      </c>
      <c r="P24" s="85"/>
      <c r="Q24" s="85">
        <v>5000000</v>
      </c>
      <c r="R24" s="85">
        <v>156843366.21000001</v>
      </c>
      <c r="S24" s="85">
        <v>30000000</v>
      </c>
      <c r="T24" s="85"/>
      <c r="U24" s="85"/>
      <c r="V24" s="142">
        <v>1031742855.88</v>
      </c>
    </row>
    <row r="25" spans="1:22" s="79" customFormat="1" ht="22.9" customHeight="1">
      <c r="A25" s="141" t="s">
        <v>609</v>
      </c>
      <c r="B25" s="85">
        <v>222643068.13999999</v>
      </c>
      <c r="C25" s="85">
        <v>48713624.770000003</v>
      </c>
      <c r="D25" s="85">
        <v>14469789.310000001</v>
      </c>
      <c r="E25" s="85">
        <v>72343286.930000007</v>
      </c>
      <c r="F25" s="85"/>
      <c r="G25" s="85">
        <v>784849.39</v>
      </c>
      <c r="H25" s="85">
        <v>8802818</v>
      </c>
      <c r="I25" s="85"/>
      <c r="J25" s="85">
        <v>797976.71</v>
      </c>
      <c r="K25" s="85"/>
      <c r="L25" s="85"/>
      <c r="M25" s="85">
        <v>107940.66</v>
      </c>
      <c r="N25" s="85">
        <v>21302263.420000002</v>
      </c>
      <c r="O25" s="85">
        <v>60828610.909999996</v>
      </c>
      <c r="P25" s="85"/>
      <c r="Q25" s="85"/>
      <c r="R25" s="85">
        <v>37826604.310000002</v>
      </c>
      <c r="S25" s="85">
        <v>110000000</v>
      </c>
      <c r="T25" s="85"/>
      <c r="U25" s="85">
        <v>3022411.52</v>
      </c>
      <c r="V25" s="142">
        <v>601643244.07000005</v>
      </c>
    </row>
    <row r="26" spans="1:22" s="79" customFormat="1" ht="18.2" customHeight="1">
      <c r="A26" s="141" t="s">
        <v>610</v>
      </c>
      <c r="B26" s="85">
        <v>1264546.6399999999</v>
      </c>
      <c r="C26" s="85">
        <v>19058.34</v>
      </c>
      <c r="D26" s="85">
        <v>72984.89</v>
      </c>
      <c r="E26" s="85">
        <v>25222436.129999999</v>
      </c>
      <c r="F26" s="85"/>
      <c r="G26" s="85">
        <v>1526641.07</v>
      </c>
      <c r="H26" s="85"/>
      <c r="I26" s="85"/>
      <c r="J26" s="85"/>
      <c r="K26" s="85"/>
      <c r="L26" s="85"/>
      <c r="M26" s="85"/>
      <c r="N26" s="85">
        <v>23975948</v>
      </c>
      <c r="O26" s="85">
        <v>466638.52</v>
      </c>
      <c r="P26" s="85"/>
      <c r="Q26" s="85">
        <v>70000000</v>
      </c>
      <c r="R26" s="85"/>
      <c r="S26" s="85"/>
      <c r="T26" s="85"/>
      <c r="U26" s="85"/>
      <c r="V26" s="142">
        <v>122548253.59</v>
      </c>
    </row>
    <row r="27" spans="1:22" s="79" customFormat="1" ht="18.2" customHeight="1">
      <c r="A27" s="141" t="s">
        <v>611</v>
      </c>
      <c r="B27" s="85">
        <v>49682401.359999999</v>
      </c>
      <c r="C27" s="85">
        <v>23513847.800000001</v>
      </c>
      <c r="D27" s="85">
        <v>3147564.48</v>
      </c>
      <c r="E27" s="85">
        <v>78560417.980000004</v>
      </c>
      <c r="F27" s="85">
        <v>227524211.87</v>
      </c>
      <c r="G27" s="85"/>
      <c r="H27" s="85">
        <v>15658480.4</v>
      </c>
      <c r="I27" s="85"/>
      <c r="J27" s="85"/>
      <c r="K27" s="85"/>
      <c r="L27" s="85"/>
      <c r="M27" s="85"/>
      <c r="N27" s="85">
        <v>596547.59</v>
      </c>
      <c r="O27" s="85">
        <v>2306527.7599999998</v>
      </c>
      <c r="P27" s="85"/>
      <c r="Q27" s="85"/>
      <c r="R27" s="85"/>
      <c r="S27" s="85">
        <v>23402</v>
      </c>
      <c r="T27" s="85"/>
      <c r="U27" s="85"/>
      <c r="V27" s="142">
        <v>401013401.24000001</v>
      </c>
    </row>
    <row r="28" spans="1:22" s="79" customFormat="1" ht="22.9" customHeight="1">
      <c r="A28" s="141" t="s">
        <v>612</v>
      </c>
      <c r="B28" s="85">
        <v>267920190.38999999</v>
      </c>
      <c r="C28" s="85">
        <v>49588496.560000002</v>
      </c>
      <c r="D28" s="85">
        <v>17152618.010000002</v>
      </c>
      <c r="E28" s="85">
        <v>185370597.31</v>
      </c>
      <c r="F28" s="85">
        <v>142398410.27000001</v>
      </c>
      <c r="G28" s="85">
        <v>19661413.440000001</v>
      </c>
      <c r="H28" s="85"/>
      <c r="I28" s="85"/>
      <c r="J28" s="85">
        <v>4107304.86</v>
      </c>
      <c r="K28" s="85"/>
      <c r="L28" s="85"/>
      <c r="M28" s="85">
        <v>199926.99</v>
      </c>
      <c r="N28" s="85">
        <v>58176393.990000002</v>
      </c>
      <c r="O28" s="85">
        <v>290795.48</v>
      </c>
      <c r="P28" s="85">
        <v>14767195.75</v>
      </c>
      <c r="Q28" s="85">
        <v>37221808.149999999</v>
      </c>
      <c r="R28" s="85"/>
      <c r="S28" s="85"/>
      <c r="T28" s="85"/>
      <c r="U28" s="85">
        <v>20703685.329999998</v>
      </c>
      <c r="V28" s="142">
        <v>817558836.52999997</v>
      </c>
    </row>
    <row r="29" spans="1:22" s="79" customFormat="1" ht="18.2" customHeight="1">
      <c r="A29" s="141" t="s">
        <v>613</v>
      </c>
      <c r="B29" s="85">
        <v>20081416014.790001</v>
      </c>
      <c r="C29" s="85">
        <v>529841189.94999999</v>
      </c>
      <c r="D29" s="85">
        <v>1297931359.1099999</v>
      </c>
      <c r="E29" s="85">
        <v>187897313.24000001</v>
      </c>
      <c r="F29" s="85">
        <v>677151.3</v>
      </c>
      <c r="G29" s="85">
        <v>14225151.9</v>
      </c>
      <c r="H29" s="85">
        <v>23077</v>
      </c>
      <c r="I29" s="85"/>
      <c r="J29" s="85"/>
      <c r="K29" s="85"/>
      <c r="L29" s="85"/>
      <c r="M29" s="85">
        <v>75750266.25</v>
      </c>
      <c r="N29" s="85">
        <v>2182289.59</v>
      </c>
      <c r="O29" s="85">
        <v>54485776.799999997</v>
      </c>
      <c r="P29" s="85"/>
      <c r="Q29" s="85"/>
      <c r="R29" s="85"/>
      <c r="S29" s="85"/>
      <c r="T29" s="85"/>
      <c r="U29" s="85"/>
      <c r="V29" s="142">
        <v>22244429589.93</v>
      </c>
    </row>
    <row r="30" spans="1:22" s="79" customFormat="1" ht="22.9" customHeight="1">
      <c r="A30" s="141" t="s">
        <v>614</v>
      </c>
      <c r="B30" s="85">
        <v>188046976.55000001</v>
      </c>
      <c r="C30" s="85">
        <v>5612210.6200000001</v>
      </c>
      <c r="D30" s="85">
        <v>12065460.68</v>
      </c>
      <c r="E30" s="85">
        <v>2093993950.51</v>
      </c>
      <c r="F30" s="85">
        <v>1630000</v>
      </c>
      <c r="G30" s="85">
        <v>25965702</v>
      </c>
      <c r="H30" s="85"/>
      <c r="I30" s="85"/>
      <c r="J30" s="85">
        <v>1762109.16</v>
      </c>
      <c r="K30" s="85"/>
      <c r="L30" s="85"/>
      <c r="M30" s="85">
        <v>2850412.69</v>
      </c>
      <c r="N30" s="85">
        <v>16497.849999999999</v>
      </c>
      <c r="O30" s="85">
        <v>2102858.1</v>
      </c>
      <c r="P30" s="85"/>
      <c r="Q30" s="85"/>
      <c r="R30" s="85"/>
      <c r="S30" s="85"/>
      <c r="T30" s="85"/>
      <c r="U30" s="85">
        <v>2175914.38</v>
      </c>
      <c r="V30" s="142">
        <v>2336222092.54</v>
      </c>
    </row>
    <row r="31" spans="1:22" s="79" customFormat="1" ht="18.2" customHeight="1">
      <c r="A31" s="141" t="s">
        <v>615</v>
      </c>
      <c r="B31" s="85">
        <v>7657293.2800000003</v>
      </c>
      <c r="C31" s="85">
        <v>5617304.5700000003</v>
      </c>
      <c r="D31" s="85">
        <v>480987.16</v>
      </c>
      <c r="E31" s="85">
        <v>16956242711.709999</v>
      </c>
      <c r="F31" s="85">
        <v>398409080.61000001</v>
      </c>
      <c r="G31" s="85"/>
      <c r="H31" s="85"/>
      <c r="I31" s="85"/>
      <c r="J31" s="85"/>
      <c r="K31" s="85"/>
      <c r="L31" s="85"/>
      <c r="M31" s="85">
        <v>608349.27</v>
      </c>
      <c r="N31" s="85"/>
      <c r="O31" s="85"/>
      <c r="P31" s="85"/>
      <c r="Q31" s="85"/>
      <c r="R31" s="85"/>
      <c r="S31" s="85"/>
      <c r="T31" s="85"/>
      <c r="U31" s="85"/>
      <c r="V31" s="142">
        <v>17369015726.599998</v>
      </c>
    </row>
    <row r="32" spans="1:22" s="79" customFormat="1" ht="18.2" customHeight="1">
      <c r="A32" s="141" t="s">
        <v>616</v>
      </c>
      <c r="B32" s="85">
        <v>5667203266.5</v>
      </c>
      <c r="C32" s="85">
        <v>64832.77</v>
      </c>
      <c r="D32" s="85">
        <v>110004.19</v>
      </c>
      <c r="E32" s="85">
        <v>35055398169.059998</v>
      </c>
      <c r="F32" s="85">
        <v>300399292.49000001</v>
      </c>
      <c r="G32" s="85">
        <v>1500000</v>
      </c>
      <c r="H32" s="85"/>
      <c r="I32" s="85"/>
      <c r="J32" s="85"/>
      <c r="K32" s="85"/>
      <c r="L32" s="85"/>
      <c r="M32" s="85"/>
      <c r="N32" s="85"/>
      <c r="O32" s="85"/>
      <c r="P32" s="85"/>
      <c r="Q32" s="85"/>
      <c r="R32" s="85"/>
      <c r="S32" s="85"/>
      <c r="T32" s="85"/>
      <c r="U32" s="85"/>
      <c r="V32" s="142">
        <v>41024675565.010002</v>
      </c>
    </row>
    <row r="33" spans="1:22" s="79" customFormat="1" ht="18.2" customHeight="1">
      <c r="A33" s="141" t="s">
        <v>617</v>
      </c>
      <c r="B33" s="85">
        <v>6127711.7599999998</v>
      </c>
      <c r="C33" s="85">
        <v>9009078.1500000004</v>
      </c>
      <c r="D33" s="85">
        <v>390399.12</v>
      </c>
      <c r="E33" s="85">
        <v>411476798.92000002</v>
      </c>
      <c r="F33" s="85">
        <v>35531.620000000003</v>
      </c>
      <c r="G33" s="85"/>
      <c r="H33" s="85"/>
      <c r="I33" s="85"/>
      <c r="J33" s="85"/>
      <c r="K33" s="85"/>
      <c r="L33" s="85"/>
      <c r="M33" s="85">
        <v>9451.59</v>
      </c>
      <c r="N33" s="85">
        <v>6255741.4100000001</v>
      </c>
      <c r="O33" s="85">
        <v>13308689</v>
      </c>
      <c r="P33" s="85"/>
      <c r="Q33" s="85"/>
      <c r="R33" s="85"/>
      <c r="S33" s="85"/>
      <c r="T33" s="85"/>
      <c r="U33" s="85"/>
      <c r="V33" s="142">
        <v>446613401.56999999</v>
      </c>
    </row>
    <row r="34" spans="1:22" s="79" customFormat="1" ht="18.2" customHeight="1">
      <c r="A34" s="141" t="s">
        <v>618</v>
      </c>
      <c r="B34" s="85">
        <v>11233171.99</v>
      </c>
      <c r="C34" s="85">
        <v>5790967.7800000003</v>
      </c>
      <c r="D34" s="85">
        <v>719652.19</v>
      </c>
      <c r="E34" s="85">
        <v>58570423</v>
      </c>
      <c r="F34" s="85">
        <v>1531019357.6900001</v>
      </c>
      <c r="G34" s="85">
        <v>17884518.760000002</v>
      </c>
      <c r="H34" s="85">
        <v>5634390.0999999996</v>
      </c>
      <c r="I34" s="85"/>
      <c r="J34" s="85"/>
      <c r="K34" s="85">
        <v>8142.5</v>
      </c>
      <c r="L34" s="85"/>
      <c r="M34" s="85">
        <v>2692.12</v>
      </c>
      <c r="N34" s="85">
        <v>4473036.4800000004</v>
      </c>
      <c r="O34" s="85"/>
      <c r="P34" s="85"/>
      <c r="Q34" s="85">
        <v>2477920</v>
      </c>
      <c r="R34" s="85"/>
      <c r="S34" s="85"/>
      <c r="T34" s="85"/>
      <c r="U34" s="85"/>
      <c r="V34" s="142">
        <v>1637814272.6099999</v>
      </c>
    </row>
    <row r="35" spans="1:22" s="79" customFormat="1" ht="18.2" customHeight="1">
      <c r="A35" s="141" t="s">
        <v>619</v>
      </c>
      <c r="B35" s="85"/>
      <c r="C35" s="85"/>
      <c r="D35" s="85"/>
      <c r="E35" s="85">
        <v>11991121</v>
      </c>
      <c r="F35" s="85"/>
      <c r="G35" s="85"/>
      <c r="H35" s="85"/>
      <c r="I35" s="85"/>
      <c r="J35" s="85"/>
      <c r="K35" s="85"/>
      <c r="L35" s="85"/>
      <c r="M35" s="85"/>
      <c r="N35" s="85"/>
      <c r="O35" s="85">
        <v>998805753.04999995</v>
      </c>
      <c r="P35" s="85"/>
      <c r="Q35" s="85"/>
      <c r="R35" s="85"/>
      <c r="S35" s="85"/>
      <c r="T35" s="85"/>
      <c r="U35" s="85"/>
      <c r="V35" s="142">
        <v>1010796874.05</v>
      </c>
    </row>
    <row r="36" spans="1:22" s="79" customFormat="1" ht="22.9" customHeight="1">
      <c r="A36" s="141" t="s">
        <v>620</v>
      </c>
      <c r="B36" s="85">
        <v>1184893939.3399999</v>
      </c>
      <c r="C36" s="85">
        <v>386793877.13999999</v>
      </c>
      <c r="D36" s="85">
        <v>75539356.390000001</v>
      </c>
      <c r="E36" s="85">
        <v>447392328.38999999</v>
      </c>
      <c r="F36" s="85">
        <v>93575737</v>
      </c>
      <c r="G36" s="85">
        <v>11611439.789999999</v>
      </c>
      <c r="H36" s="85">
        <v>21643555.440000001</v>
      </c>
      <c r="I36" s="85"/>
      <c r="J36" s="85">
        <v>1873656597</v>
      </c>
      <c r="K36" s="85">
        <v>25396565572.830002</v>
      </c>
      <c r="L36" s="85"/>
      <c r="M36" s="85">
        <v>448314.66</v>
      </c>
      <c r="N36" s="85">
        <v>89983514.230000004</v>
      </c>
      <c r="O36" s="85">
        <v>12112053.25</v>
      </c>
      <c r="P36" s="85"/>
      <c r="Q36" s="85"/>
      <c r="R36" s="85"/>
      <c r="S36" s="85">
        <v>744100.73</v>
      </c>
      <c r="T36" s="85"/>
      <c r="U36" s="85"/>
      <c r="V36" s="142">
        <v>29594960386.189999</v>
      </c>
    </row>
    <row r="37" spans="1:22" s="79" customFormat="1" ht="18.2" customHeight="1">
      <c r="A37" s="141" t="s">
        <v>621</v>
      </c>
      <c r="B37" s="85"/>
      <c r="C37" s="85"/>
      <c r="D37" s="85"/>
      <c r="E37" s="85">
        <v>357164520</v>
      </c>
      <c r="F37" s="85"/>
      <c r="G37" s="85"/>
      <c r="H37" s="85"/>
      <c r="I37" s="85"/>
      <c r="J37" s="85"/>
      <c r="K37" s="85"/>
      <c r="L37" s="85"/>
      <c r="M37" s="85"/>
      <c r="N37" s="85"/>
      <c r="O37" s="85"/>
      <c r="P37" s="85"/>
      <c r="Q37" s="85"/>
      <c r="R37" s="85"/>
      <c r="S37" s="85">
        <v>60057899.5</v>
      </c>
      <c r="T37" s="85"/>
      <c r="U37" s="85"/>
      <c r="V37" s="142">
        <v>417222419.5</v>
      </c>
    </row>
    <row r="38" spans="1:22" s="79" customFormat="1" ht="18.2" customHeight="1">
      <c r="A38" s="141" t="s">
        <v>622</v>
      </c>
      <c r="B38" s="85">
        <v>396301.55</v>
      </c>
      <c r="C38" s="85"/>
      <c r="D38" s="85">
        <v>26192.39</v>
      </c>
      <c r="E38" s="85"/>
      <c r="F38" s="85"/>
      <c r="G38" s="85"/>
      <c r="H38" s="85"/>
      <c r="I38" s="85"/>
      <c r="J38" s="85"/>
      <c r="K38" s="85"/>
      <c r="L38" s="85"/>
      <c r="M38" s="85"/>
      <c r="N38" s="85"/>
      <c r="O38" s="85"/>
      <c r="P38" s="85"/>
      <c r="Q38" s="85"/>
      <c r="R38" s="85"/>
      <c r="S38" s="85"/>
      <c r="T38" s="85"/>
      <c r="U38" s="85"/>
      <c r="V38" s="142">
        <v>422493.94</v>
      </c>
    </row>
    <row r="39" spans="1:22" s="79" customFormat="1" ht="22.9" customHeight="1">
      <c r="A39" s="141" t="s">
        <v>623</v>
      </c>
      <c r="B39" s="85">
        <v>469343691.81</v>
      </c>
      <c r="C39" s="85">
        <v>197144593.43000001</v>
      </c>
      <c r="D39" s="85">
        <v>15860627.550000001</v>
      </c>
      <c r="E39" s="85">
        <v>124760409.59999999</v>
      </c>
      <c r="F39" s="85">
        <v>40616813.659999996</v>
      </c>
      <c r="G39" s="85"/>
      <c r="H39" s="85">
        <v>66068690.729999997</v>
      </c>
      <c r="I39" s="85"/>
      <c r="J39" s="85">
        <v>55197.97</v>
      </c>
      <c r="K39" s="85">
        <v>40654109.759999998</v>
      </c>
      <c r="L39" s="85"/>
      <c r="M39" s="85">
        <v>14370308.58</v>
      </c>
      <c r="N39" s="85">
        <v>69378262.359999999</v>
      </c>
      <c r="O39" s="85"/>
      <c r="P39" s="85">
        <v>856866.5</v>
      </c>
      <c r="Q39" s="85"/>
      <c r="R39" s="85"/>
      <c r="S39" s="85"/>
      <c r="T39" s="85">
        <v>32817000</v>
      </c>
      <c r="U39" s="85"/>
      <c r="V39" s="142">
        <v>1071926571.95</v>
      </c>
    </row>
    <row r="40" spans="1:22" s="79" customFormat="1" ht="18.2" customHeight="1">
      <c r="A40" s="141" t="s">
        <v>624</v>
      </c>
      <c r="B40" s="85">
        <v>140000000</v>
      </c>
      <c r="C40" s="85"/>
      <c r="D40" s="85"/>
      <c r="E40" s="85"/>
      <c r="F40" s="85"/>
      <c r="G40" s="85"/>
      <c r="H40" s="85"/>
      <c r="I40" s="85"/>
      <c r="J40" s="85"/>
      <c r="K40" s="85"/>
      <c r="L40" s="85"/>
      <c r="M40" s="85"/>
      <c r="N40" s="85"/>
      <c r="O40" s="85"/>
      <c r="P40" s="85"/>
      <c r="Q40" s="85"/>
      <c r="R40" s="85"/>
      <c r="S40" s="85"/>
      <c r="T40" s="85"/>
      <c r="U40" s="85"/>
      <c r="V40" s="142">
        <v>140000000</v>
      </c>
    </row>
    <row r="41" spans="1:22" s="79" customFormat="1" ht="18.2" customHeight="1">
      <c r="A41" s="141" t="s">
        <v>625</v>
      </c>
      <c r="B41" s="85"/>
      <c r="C41" s="85">
        <v>385838440.69999999</v>
      </c>
      <c r="D41" s="85"/>
      <c r="E41" s="85"/>
      <c r="F41" s="85"/>
      <c r="G41" s="85"/>
      <c r="H41" s="85"/>
      <c r="I41" s="85"/>
      <c r="J41" s="85">
        <v>29609635788.759998</v>
      </c>
      <c r="K41" s="85"/>
      <c r="L41" s="85"/>
      <c r="M41" s="85"/>
      <c r="N41" s="85"/>
      <c r="O41" s="85"/>
      <c r="P41" s="85"/>
      <c r="Q41" s="85"/>
      <c r="R41" s="85"/>
      <c r="S41" s="85"/>
      <c r="T41" s="85">
        <v>1300000000</v>
      </c>
      <c r="U41" s="85">
        <v>90466377171.160004</v>
      </c>
      <c r="V41" s="142">
        <v>121761851400.62</v>
      </c>
    </row>
    <row r="42" spans="1:22" s="79" customFormat="1" ht="26.1" customHeight="1">
      <c r="A42" s="87" t="s">
        <v>63</v>
      </c>
      <c r="B42" s="88">
        <v>43303048214.660004</v>
      </c>
      <c r="C42" s="88">
        <v>3794000899.9299998</v>
      </c>
      <c r="D42" s="88">
        <v>2371997196.46</v>
      </c>
      <c r="E42" s="88">
        <v>107256996380.89999</v>
      </c>
      <c r="F42" s="88">
        <v>7388673098.8400002</v>
      </c>
      <c r="G42" s="88">
        <v>3399341856.0300002</v>
      </c>
      <c r="H42" s="88">
        <v>763299566.22000003</v>
      </c>
      <c r="I42" s="88">
        <v>14202310139.33</v>
      </c>
      <c r="J42" s="88">
        <v>31504002492.060001</v>
      </c>
      <c r="K42" s="88">
        <v>25938693532.75</v>
      </c>
      <c r="L42" s="88"/>
      <c r="M42" s="88">
        <v>694016411.39999998</v>
      </c>
      <c r="N42" s="88">
        <v>1196979348.9200001</v>
      </c>
      <c r="O42" s="88">
        <v>5473685654.75</v>
      </c>
      <c r="P42" s="88">
        <v>2152443517.5500002</v>
      </c>
      <c r="Q42" s="88">
        <v>114707036.31</v>
      </c>
      <c r="R42" s="88">
        <v>287490756.12</v>
      </c>
      <c r="S42" s="88">
        <v>1883138755.1400001</v>
      </c>
      <c r="T42" s="88">
        <v>1842829258.24</v>
      </c>
      <c r="U42" s="88">
        <v>90527445048.610001</v>
      </c>
      <c r="V42" s="221">
        <v>344095099164.21997</v>
      </c>
    </row>
    <row r="43" spans="1:22" s="79" customFormat="1" ht="75.2" customHeight="1"/>
  </sheetData>
  <mergeCells count="3">
    <mergeCell ref="A2:G2"/>
    <mergeCell ref="A1:H1"/>
    <mergeCell ref="I1:P1"/>
  </mergeCells>
  <pageMargins left="0.7" right="0.7"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7"/>
  <sheetViews>
    <sheetView showGridLines="0" tabSelected="1" topLeftCell="A4" workbookViewId="0">
      <selection activeCell="M26" sqref="M26"/>
    </sheetView>
  </sheetViews>
  <sheetFormatPr defaultRowHeight="12.75"/>
  <cols>
    <col min="1" max="1" width="48.140625" style="80" customWidth="1"/>
    <col min="2" max="2" width="15.28515625" style="80" customWidth="1"/>
    <col min="3" max="3" width="17.140625" style="80" customWidth="1"/>
    <col min="4" max="4" width="16.28515625" style="80" customWidth="1"/>
    <col min="5" max="6" width="15.140625" style="80" customWidth="1"/>
    <col min="7" max="10" width="16.5703125" style="80" customWidth="1"/>
    <col min="11" max="11" width="4.7109375" style="80" customWidth="1"/>
    <col min="12" max="16384" width="9.140625" style="80"/>
  </cols>
  <sheetData>
    <row r="1" spans="1:10" s="79" customFormat="1" ht="14.45" customHeight="1">
      <c r="A1" s="99" t="s">
        <v>356</v>
      </c>
      <c r="B1" s="83"/>
      <c r="C1" s="83"/>
      <c r="D1" s="83"/>
      <c r="E1" s="83"/>
      <c r="F1" s="83"/>
      <c r="G1" s="83"/>
      <c r="H1" s="83"/>
    </row>
    <row r="2" spans="1:10" s="79" customFormat="1" ht="14.25" customHeight="1">
      <c r="A2" s="215"/>
      <c r="B2" s="215"/>
      <c r="C2" s="215"/>
      <c r="D2" s="215"/>
      <c r="E2" s="215"/>
      <c r="F2" s="215"/>
      <c r="G2" s="215"/>
      <c r="H2" s="215"/>
    </row>
    <row r="3" spans="1:10" s="79" customFormat="1" ht="15" customHeight="1">
      <c r="A3" s="83"/>
      <c r="B3" s="100" t="s">
        <v>919</v>
      </c>
      <c r="C3" s="97"/>
      <c r="D3" s="100"/>
      <c r="E3" s="100"/>
      <c r="F3" s="100"/>
      <c r="G3" s="100"/>
      <c r="H3" s="100"/>
    </row>
    <row r="4" spans="1:10" s="79" customFormat="1" ht="15" customHeight="1">
      <c r="A4" s="91"/>
      <c r="B4" s="91"/>
      <c r="C4" s="91"/>
      <c r="D4" s="91"/>
      <c r="E4" s="91"/>
      <c r="F4" s="91"/>
      <c r="G4" s="91"/>
      <c r="H4" s="91"/>
    </row>
    <row r="5" spans="1:10" s="79" customFormat="1" ht="15.75" customHeight="1">
      <c r="A5" s="216" t="s">
        <v>645</v>
      </c>
      <c r="B5" s="217" t="s">
        <v>646</v>
      </c>
      <c r="C5" s="217"/>
      <c r="D5" s="217"/>
      <c r="E5" s="217" t="s">
        <v>647</v>
      </c>
      <c r="F5" s="217"/>
      <c r="G5" s="217" t="s">
        <v>648</v>
      </c>
      <c r="H5" s="217"/>
      <c r="I5" s="213" t="s">
        <v>649</v>
      </c>
      <c r="J5" s="214" t="s">
        <v>63</v>
      </c>
    </row>
    <row r="6" spans="1:10" s="79" customFormat="1" ht="35.25" customHeight="1">
      <c r="A6" s="216"/>
      <c r="B6" s="180" t="s">
        <v>650</v>
      </c>
      <c r="C6" s="180" t="s">
        <v>651</v>
      </c>
      <c r="D6" s="180" t="s">
        <v>652</v>
      </c>
      <c r="E6" s="180" t="s">
        <v>651</v>
      </c>
      <c r="F6" s="180" t="s">
        <v>653</v>
      </c>
      <c r="G6" s="180" t="s">
        <v>654</v>
      </c>
      <c r="H6" s="180" t="s">
        <v>105</v>
      </c>
      <c r="I6" s="213"/>
      <c r="J6" s="214"/>
    </row>
    <row r="7" spans="1:10" ht="23.1" customHeight="1">
      <c r="A7" s="182" t="s">
        <v>626</v>
      </c>
      <c r="B7" s="183">
        <v>376528574.31</v>
      </c>
      <c r="C7" s="183">
        <v>5438209692.1299896</v>
      </c>
      <c r="D7" s="183">
        <v>310292663.43000001</v>
      </c>
      <c r="E7" s="183">
        <v>29664713</v>
      </c>
      <c r="F7" s="183">
        <v>248790419.86000001</v>
      </c>
      <c r="G7" s="183">
        <v>36633455180.650002</v>
      </c>
      <c r="H7" s="183">
        <v>266106971.28</v>
      </c>
      <c r="I7" s="183"/>
      <c r="J7" s="184">
        <v>43303048214.660004</v>
      </c>
    </row>
    <row r="8" spans="1:10" ht="23.1" customHeight="1">
      <c r="A8" s="182" t="s">
        <v>627</v>
      </c>
      <c r="B8" s="183">
        <v>152082301.88999999</v>
      </c>
      <c r="C8" s="183">
        <v>1308228050.46</v>
      </c>
      <c r="D8" s="183">
        <v>1224751734.95</v>
      </c>
      <c r="E8" s="183">
        <v>17585205.98</v>
      </c>
      <c r="F8" s="183">
        <v>1045891335.08</v>
      </c>
      <c r="G8" s="183">
        <v>45462271.57</v>
      </c>
      <c r="H8" s="183">
        <v>0</v>
      </c>
      <c r="I8" s="183"/>
      <c r="J8" s="184">
        <v>3794000899.9299998</v>
      </c>
    </row>
    <row r="9" spans="1:10" ht="23.1" customHeight="1">
      <c r="A9" s="182" t="s">
        <v>628</v>
      </c>
      <c r="B9" s="183">
        <v>10849451.039999999</v>
      </c>
      <c r="C9" s="183">
        <v>1925574.51</v>
      </c>
      <c r="D9" s="183">
        <v>4669.9799999999996</v>
      </c>
      <c r="E9" s="183">
        <v>1505925</v>
      </c>
      <c r="F9" s="183">
        <v>188227.7</v>
      </c>
      <c r="G9" s="183">
        <v>2357523348.23</v>
      </c>
      <c r="H9" s="183">
        <v>0</v>
      </c>
      <c r="I9" s="183"/>
      <c r="J9" s="184">
        <v>2371997196.46</v>
      </c>
    </row>
    <row r="10" spans="1:10" ht="23.1" customHeight="1">
      <c r="A10" s="182" t="s">
        <v>629</v>
      </c>
      <c r="B10" s="183">
        <v>1474132504</v>
      </c>
      <c r="C10" s="183">
        <v>104163563168.52</v>
      </c>
      <c r="D10" s="183">
        <v>1478661188.29</v>
      </c>
      <c r="E10" s="183">
        <v>6500000</v>
      </c>
      <c r="F10" s="183">
        <v>134044302.73</v>
      </c>
      <c r="G10" s="183">
        <v>95217.36</v>
      </c>
      <c r="H10" s="183">
        <v>0</v>
      </c>
      <c r="I10" s="183"/>
      <c r="J10" s="184">
        <v>107256996380.89999</v>
      </c>
    </row>
    <row r="11" spans="1:10" ht="23.1" customHeight="1">
      <c r="A11" s="182" t="s">
        <v>630</v>
      </c>
      <c r="B11" s="183">
        <v>1964938.86</v>
      </c>
      <c r="C11" s="183">
        <v>4727306903.7399998</v>
      </c>
      <c r="D11" s="183">
        <v>1793129953.3</v>
      </c>
      <c r="E11" s="183">
        <v>0</v>
      </c>
      <c r="F11" s="183">
        <v>491059866.16000003</v>
      </c>
      <c r="G11" s="183">
        <v>0</v>
      </c>
      <c r="H11" s="183">
        <v>375211436.77999997</v>
      </c>
      <c r="I11" s="183"/>
      <c r="J11" s="184">
        <v>7388673098.8400002</v>
      </c>
    </row>
    <row r="12" spans="1:10" ht="23.1" customHeight="1">
      <c r="A12" s="182" t="s">
        <v>631</v>
      </c>
      <c r="B12" s="183">
        <v>23666906.18</v>
      </c>
      <c r="C12" s="183">
        <v>3116014933.3899999</v>
      </c>
      <c r="D12" s="183">
        <v>252141371.28</v>
      </c>
      <c r="E12" s="183">
        <v>0</v>
      </c>
      <c r="F12" s="183">
        <v>7081271.8200000003</v>
      </c>
      <c r="G12" s="183">
        <v>0</v>
      </c>
      <c r="H12" s="183">
        <v>437373.36</v>
      </c>
      <c r="I12" s="183"/>
      <c r="J12" s="184">
        <v>3399341856.0300002</v>
      </c>
    </row>
    <row r="13" spans="1:10" ht="23.1" customHeight="1">
      <c r="A13" s="182" t="s">
        <v>632</v>
      </c>
      <c r="B13" s="183">
        <v>41347.82</v>
      </c>
      <c r="C13" s="183">
        <v>253521431.43000001</v>
      </c>
      <c r="D13" s="183">
        <v>509497918.60000002</v>
      </c>
      <c r="E13" s="183">
        <v>0</v>
      </c>
      <c r="F13" s="183">
        <v>238868.37</v>
      </c>
      <c r="G13" s="183">
        <v>0</v>
      </c>
      <c r="H13" s="183">
        <v>0</v>
      </c>
      <c r="I13" s="183"/>
      <c r="J13" s="184">
        <v>763299566.22000003</v>
      </c>
    </row>
    <row r="14" spans="1:10" ht="23.1" customHeight="1">
      <c r="A14" s="182" t="s">
        <v>633</v>
      </c>
      <c r="B14" s="183">
        <v>0</v>
      </c>
      <c r="C14" s="183">
        <v>14202310139.33</v>
      </c>
      <c r="D14" s="183">
        <v>0</v>
      </c>
      <c r="E14" s="183">
        <v>0</v>
      </c>
      <c r="F14" s="183">
        <v>0</v>
      </c>
      <c r="G14" s="183">
        <v>0</v>
      </c>
      <c r="H14" s="183">
        <v>0</v>
      </c>
      <c r="I14" s="183"/>
      <c r="J14" s="184">
        <v>14202310139.33</v>
      </c>
    </row>
    <row r="15" spans="1:10" ht="23.1" customHeight="1">
      <c r="A15" s="182" t="s">
        <v>634</v>
      </c>
      <c r="B15" s="183">
        <v>17478.47</v>
      </c>
      <c r="C15" s="183">
        <v>4285583894.4499998</v>
      </c>
      <c r="D15" s="183">
        <v>1204692788.51</v>
      </c>
      <c r="E15" s="183">
        <v>0</v>
      </c>
      <c r="F15" s="183">
        <v>30916313.239999998</v>
      </c>
      <c r="G15" s="183">
        <v>0</v>
      </c>
      <c r="H15" s="183">
        <v>0</v>
      </c>
      <c r="I15" s="183">
        <v>25982792017.389999</v>
      </c>
      <c r="J15" s="184">
        <v>31504002492.060001</v>
      </c>
    </row>
    <row r="16" spans="1:10" ht="23.1" customHeight="1">
      <c r="A16" s="182" t="s">
        <v>635</v>
      </c>
      <c r="B16" s="183">
        <v>230100367.19</v>
      </c>
      <c r="C16" s="183">
        <v>23344870417.689999</v>
      </c>
      <c r="D16" s="183">
        <v>2134694923.02</v>
      </c>
      <c r="E16" s="183">
        <v>0</v>
      </c>
      <c r="F16" s="183">
        <v>229027824.84999999</v>
      </c>
      <c r="G16" s="183">
        <v>0</v>
      </c>
      <c r="H16" s="183">
        <v>0</v>
      </c>
      <c r="I16" s="183"/>
      <c r="J16" s="184">
        <v>25938693532.75</v>
      </c>
    </row>
    <row r="17" spans="1:10" ht="23.1" customHeight="1">
      <c r="A17" s="182" t="s">
        <v>636</v>
      </c>
      <c r="B17" s="183"/>
      <c r="C17" s="183"/>
      <c r="D17" s="183"/>
      <c r="E17" s="183"/>
      <c r="F17" s="183"/>
      <c r="G17" s="183"/>
      <c r="H17" s="183"/>
      <c r="I17" s="183"/>
      <c r="J17" s="184"/>
    </row>
    <row r="18" spans="1:10" ht="23.1" customHeight="1">
      <c r="A18" s="182" t="s">
        <v>637</v>
      </c>
      <c r="B18" s="183">
        <v>3031272.58</v>
      </c>
      <c r="C18" s="183">
        <v>636134313.02999997</v>
      </c>
      <c r="D18" s="183">
        <v>48075856.670000002</v>
      </c>
      <c r="E18" s="183">
        <v>379992.26</v>
      </c>
      <c r="F18" s="183">
        <v>6394976.8600000003</v>
      </c>
      <c r="G18" s="183">
        <v>0</v>
      </c>
      <c r="H18" s="183">
        <v>0</v>
      </c>
      <c r="I18" s="183"/>
      <c r="J18" s="184">
        <v>694016411.39999998</v>
      </c>
    </row>
    <row r="19" spans="1:10" ht="23.1" customHeight="1">
      <c r="A19" s="182" t="s">
        <v>638</v>
      </c>
      <c r="B19" s="183">
        <v>63503784.869999997</v>
      </c>
      <c r="C19" s="183">
        <v>151961830.71000001</v>
      </c>
      <c r="D19" s="183">
        <v>837027882.64999998</v>
      </c>
      <c r="E19" s="183">
        <v>40105</v>
      </c>
      <c r="F19" s="183">
        <v>144445745.69</v>
      </c>
      <c r="G19" s="183">
        <v>0</v>
      </c>
      <c r="H19" s="183">
        <v>0</v>
      </c>
      <c r="I19" s="183"/>
      <c r="J19" s="184">
        <v>1196979348.9200001</v>
      </c>
    </row>
    <row r="20" spans="1:10" ht="23.1" customHeight="1">
      <c r="A20" s="182" t="s">
        <v>793</v>
      </c>
      <c r="B20" s="183">
        <v>28729576.5</v>
      </c>
      <c r="C20" s="183">
        <v>5355201299.4300003</v>
      </c>
      <c r="D20" s="183">
        <v>89078771.930000007</v>
      </c>
      <c r="E20" s="183">
        <v>0</v>
      </c>
      <c r="F20" s="183">
        <v>594543.61</v>
      </c>
      <c r="G20" s="183">
        <v>0</v>
      </c>
      <c r="H20" s="183">
        <v>81463.28</v>
      </c>
      <c r="I20" s="183"/>
      <c r="J20" s="184">
        <v>5473685654.75</v>
      </c>
    </row>
    <row r="21" spans="1:10" ht="23.1" customHeight="1">
      <c r="A21" s="182" t="s">
        <v>639</v>
      </c>
      <c r="B21" s="183">
        <v>1282123.1399999999</v>
      </c>
      <c r="C21" s="183">
        <v>1589098841.1900001</v>
      </c>
      <c r="D21" s="183">
        <v>562062553.22000003</v>
      </c>
      <c r="E21" s="183">
        <v>0</v>
      </c>
      <c r="F21" s="183">
        <v>0</v>
      </c>
      <c r="G21" s="183">
        <v>0</v>
      </c>
      <c r="H21" s="183">
        <v>0</v>
      </c>
      <c r="I21" s="183"/>
      <c r="J21" s="184">
        <v>2152443517.5500002</v>
      </c>
    </row>
    <row r="22" spans="1:10" ht="23.1" customHeight="1">
      <c r="A22" s="182" t="s">
        <v>640</v>
      </c>
      <c r="B22" s="183">
        <v>0</v>
      </c>
      <c r="C22" s="183">
        <v>70007308.159999996</v>
      </c>
      <c r="D22" s="183">
        <v>8127920</v>
      </c>
      <c r="E22" s="183">
        <v>0</v>
      </c>
      <c r="F22" s="183">
        <v>36571808.149999999</v>
      </c>
      <c r="G22" s="183">
        <v>0</v>
      </c>
      <c r="H22" s="183">
        <v>0</v>
      </c>
      <c r="I22" s="183"/>
      <c r="J22" s="184">
        <v>114707036.31</v>
      </c>
    </row>
    <row r="23" spans="1:10" ht="23.1" customHeight="1">
      <c r="A23" s="182" t="s">
        <v>641</v>
      </c>
      <c r="B23" s="183">
        <v>0</v>
      </c>
      <c r="C23" s="183">
        <v>0</v>
      </c>
      <c r="D23" s="183">
        <v>287490756.12</v>
      </c>
      <c r="E23" s="183">
        <v>0</v>
      </c>
      <c r="F23" s="183">
        <v>0</v>
      </c>
      <c r="G23" s="183">
        <v>0</v>
      </c>
      <c r="H23" s="183">
        <v>0</v>
      </c>
      <c r="I23" s="183"/>
      <c r="J23" s="184">
        <v>287490756.12</v>
      </c>
    </row>
    <row r="24" spans="1:10" ht="23.1" customHeight="1">
      <c r="A24" s="182" t="s">
        <v>642</v>
      </c>
      <c r="B24" s="183">
        <v>0</v>
      </c>
      <c r="C24" s="183">
        <v>1871165860.3699999</v>
      </c>
      <c r="D24" s="183">
        <v>11972894.77</v>
      </c>
      <c r="E24" s="183">
        <v>0</v>
      </c>
      <c r="F24" s="183">
        <v>0</v>
      </c>
      <c r="G24" s="183">
        <v>0</v>
      </c>
      <c r="H24" s="183">
        <v>0</v>
      </c>
      <c r="I24" s="183"/>
      <c r="J24" s="184">
        <v>1883138755.1400001</v>
      </c>
    </row>
    <row r="25" spans="1:10" ht="23.1" customHeight="1">
      <c r="A25" s="182" t="s">
        <v>643</v>
      </c>
      <c r="B25" s="183">
        <v>0</v>
      </c>
      <c r="C25" s="183">
        <v>1432817000</v>
      </c>
      <c r="D25" s="183">
        <v>410012258.24000001</v>
      </c>
      <c r="E25" s="183">
        <v>0</v>
      </c>
      <c r="F25" s="183">
        <v>0</v>
      </c>
      <c r="G25" s="183">
        <v>0</v>
      </c>
      <c r="H25" s="183">
        <v>0</v>
      </c>
      <c r="I25" s="183"/>
      <c r="J25" s="184">
        <v>1842829258.24</v>
      </c>
    </row>
    <row r="26" spans="1:10" ht="23.1" customHeight="1">
      <c r="A26" s="182" t="s">
        <v>644</v>
      </c>
      <c r="B26" s="183">
        <v>0</v>
      </c>
      <c r="C26" s="183">
        <v>30766131.030000001</v>
      </c>
      <c r="D26" s="183">
        <v>670371777.95000005</v>
      </c>
      <c r="E26" s="183">
        <v>0</v>
      </c>
      <c r="F26" s="183">
        <v>220587.49</v>
      </c>
      <c r="G26" s="183">
        <v>0</v>
      </c>
      <c r="H26" s="183">
        <v>0</v>
      </c>
      <c r="I26" s="183">
        <v>89826086552.139999</v>
      </c>
      <c r="J26" s="184">
        <v>90527445048.610001</v>
      </c>
    </row>
    <row r="27" spans="1:10" ht="21.75" customHeight="1">
      <c r="A27" s="185" t="s">
        <v>63</v>
      </c>
      <c r="B27" s="186">
        <v>2365930626.8499999</v>
      </c>
      <c r="C27" s="186">
        <v>171978686789.57001</v>
      </c>
      <c r="D27" s="186">
        <v>11832087882.91</v>
      </c>
      <c r="E27" s="186">
        <v>55675941.240000002</v>
      </c>
      <c r="F27" s="186">
        <v>2375466091.6100001</v>
      </c>
      <c r="G27" s="186">
        <v>39036536017.809998</v>
      </c>
      <c r="H27" s="186">
        <v>641837244.70000005</v>
      </c>
      <c r="I27" s="186">
        <v>115808878569.53</v>
      </c>
      <c r="J27" s="187">
        <v>344095099164.21997</v>
      </c>
    </row>
  </sheetData>
  <mergeCells count="7">
    <mergeCell ref="I5:I6"/>
    <mergeCell ref="J5:J6"/>
    <mergeCell ref="A2:H2"/>
    <mergeCell ref="A5:A6"/>
    <mergeCell ref="B5:D5"/>
    <mergeCell ref="E5:F5"/>
    <mergeCell ref="G5:H5"/>
  </mergeCells>
  <pageMargins left="0.7" right="0.7" top="0.75" bottom="0.75" header="0.3" footer="0.3"/>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4"/>
  <sheetViews>
    <sheetView showGridLines="0" zoomScale="115" zoomScaleNormal="115" workbookViewId="0">
      <selection activeCell="E29" sqref="E29"/>
    </sheetView>
  </sheetViews>
  <sheetFormatPr defaultRowHeight="12.75"/>
  <cols>
    <col min="1" max="1" width="30" style="82" customWidth="1"/>
    <col min="2" max="2" width="17.5703125" style="82" bestFit="1" customWidth="1"/>
    <col min="3" max="5" width="16.7109375" style="82" customWidth="1"/>
    <col min="6" max="6" width="4.7109375" style="82" customWidth="1"/>
    <col min="7" max="16384" width="9.140625" style="82"/>
  </cols>
  <sheetData>
    <row r="1" spans="1:8" s="92" customFormat="1" ht="15.95" customHeight="1">
      <c r="A1" s="93" t="s">
        <v>357</v>
      </c>
      <c r="B1" s="83"/>
      <c r="C1" s="83"/>
      <c r="D1" s="83"/>
      <c r="E1" s="83"/>
      <c r="F1" s="83"/>
      <c r="G1" s="83"/>
      <c r="H1" s="83"/>
    </row>
    <row r="2" spans="1:8" s="92" customFormat="1" ht="15.95" customHeight="1">
      <c r="A2" s="215"/>
      <c r="B2" s="215"/>
      <c r="C2" s="215"/>
      <c r="D2" s="215"/>
      <c r="E2" s="215"/>
      <c r="F2" s="215"/>
      <c r="G2" s="215"/>
      <c r="H2" s="215"/>
    </row>
    <row r="3" spans="1:8" s="92" customFormat="1" ht="12.2" customHeight="1">
      <c r="A3" s="83"/>
      <c r="B3" s="100" t="s">
        <v>919</v>
      </c>
      <c r="C3" s="97"/>
      <c r="D3" s="100"/>
      <c r="E3" s="100"/>
      <c r="F3" s="100"/>
      <c r="G3" s="100"/>
      <c r="H3" s="100"/>
    </row>
    <row r="4" spans="1:8" s="92" customFormat="1" ht="17.25" customHeight="1">
      <c r="A4" s="101"/>
      <c r="B4" s="101"/>
      <c r="C4" s="101"/>
      <c r="D4" s="101"/>
      <c r="E4" s="101"/>
      <c r="F4" s="101"/>
      <c r="G4" s="101"/>
      <c r="H4" s="101"/>
    </row>
    <row r="5" spans="1:8" ht="23.25" customHeight="1">
      <c r="A5" s="164"/>
      <c r="B5" s="165" t="s">
        <v>888</v>
      </c>
      <c r="C5" s="165" t="s">
        <v>106</v>
      </c>
      <c r="D5" s="165" t="s">
        <v>107</v>
      </c>
      <c r="E5" s="192" t="s">
        <v>108</v>
      </c>
    </row>
    <row r="6" spans="1:8" ht="20.25" customHeight="1">
      <c r="A6" s="128" t="s">
        <v>63</v>
      </c>
      <c r="B6" s="129">
        <v>200356209115.73999</v>
      </c>
      <c r="C6" s="129">
        <v>70286664667.729996</v>
      </c>
      <c r="D6" s="129">
        <v>71770941297.880005</v>
      </c>
      <c r="E6" s="189">
        <v>198871932485.58997</v>
      </c>
    </row>
    <row r="7" spans="1:8">
      <c r="A7" s="138" t="s">
        <v>924</v>
      </c>
      <c r="B7" s="139">
        <v>200356209115.73999</v>
      </c>
      <c r="C7" s="139">
        <v>70286664667.729996</v>
      </c>
      <c r="D7" s="139">
        <v>71770941297.880005</v>
      </c>
      <c r="E7" s="200">
        <v>198871932485.58997</v>
      </c>
    </row>
    <row r="8" spans="1:8">
      <c r="A8" s="112" t="s">
        <v>371</v>
      </c>
      <c r="B8" s="113">
        <v>825707415.63999999</v>
      </c>
      <c r="C8" s="113">
        <v>0</v>
      </c>
      <c r="D8" s="113">
        <v>196604920.72999999</v>
      </c>
      <c r="E8" s="114">
        <v>629102494.90999997</v>
      </c>
    </row>
    <row r="9" spans="1:8">
      <c r="A9" s="112" t="s">
        <v>109</v>
      </c>
      <c r="B9" s="113">
        <v>37701309988.779999</v>
      </c>
      <c r="C9" s="113">
        <v>0</v>
      </c>
      <c r="D9" s="113">
        <v>1997856053.24</v>
      </c>
      <c r="E9" s="114">
        <v>35703453935.540001</v>
      </c>
    </row>
    <row r="10" spans="1:8">
      <c r="A10" s="112" t="s">
        <v>110</v>
      </c>
      <c r="B10" s="113">
        <v>1305818894.6099999</v>
      </c>
      <c r="C10" s="113">
        <v>36246068864.389999</v>
      </c>
      <c r="D10" s="113">
        <v>37488006266.220001</v>
      </c>
      <c r="E10" s="114">
        <v>63881492.780000001</v>
      </c>
    </row>
    <row r="11" spans="1:8">
      <c r="A11" s="112" t="s">
        <v>111</v>
      </c>
      <c r="B11" s="113">
        <v>124294337.81</v>
      </c>
      <c r="C11" s="113">
        <v>293028584.66000003</v>
      </c>
      <c r="D11" s="113">
        <v>308021949.50999999</v>
      </c>
      <c r="E11" s="114">
        <v>109300972.95999999</v>
      </c>
    </row>
    <row r="12" spans="1:8">
      <c r="A12" s="112" t="s">
        <v>112</v>
      </c>
      <c r="B12" s="113">
        <v>797507026.30999994</v>
      </c>
      <c r="C12" s="113">
        <v>1611029723.6800001</v>
      </c>
      <c r="D12" s="113">
        <v>2222641217.8400002</v>
      </c>
      <c r="E12" s="114">
        <v>185895532.15000001</v>
      </c>
    </row>
    <row r="13" spans="1:8">
      <c r="A13" s="112" t="s">
        <v>113</v>
      </c>
      <c r="B13" s="113">
        <v>153544224.25999999</v>
      </c>
      <c r="C13" s="113">
        <v>19675445.809999999</v>
      </c>
      <c r="D13" s="113">
        <v>80474428.150000006</v>
      </c>
      <c r="E13" s="114">
        <v>92745241.920000002</v>
      </c>
    </row>
    <row r="14" spans="1:8">
      <c r="A14" s="112" t="s">
        <v>114</v>
      </c>
      <c r="B14" s="113">
        <v>24597531.100000001</v>
      </c>
      <c r="C14" s="113">
        <v>0</v>
      </c>
      <c r="D14" s="113">
        <v>474321.87</v>
      </c>
      <c r="E14" s="114">
        <v>24123209.23</v>
      </c>
    </row>
    <row r="15" spans="1:8">
      <c r="A15" s="112" t="s">
        <v>115</v>
      </c>
      <c r="B15" s="113">
        <v>1484666895.8499999</v>
      </c>
      <c r="C15" s="113">
        <v>11496417711.959999</v>
      </c>
      <c r="D15" s="113">
        <v>9688717327.8099995</v>
      </c>
      <c r="E15" s="114">
        <v>3292367280</v>
      </c>
    </row>
    <row r="16" spans="1:8">
      <c r="A16" s="112" t="s">
        <v>116</v>
      </c>
      <c r="B16" s="113">
        <v>557623.18000000005</v>
      </c>
      <c r="C16" s="113">
        <v>16814682.129999999</v>
      </c>
      <c r="D16" s="113">
        <v>16838673.829999998</v>
      </c>
      <c r="E16" s="114">
        <v>533631.48</v>
      </c>
    </row>
    <row r="17" spans="1:5">
      <c r="A17" s="112" t="s">
        <v>480</v>
      </c>
      <c r="B17" s="113">
        <v>4284355.04</v>
      </c>
      <c r="C17" s="113">
        <v>113104015.25</v>
      </c>
      <c r="D17" s="113">
        <v>117149243.89</v>
      </c>
      <c r="E17" s="114">
        <v>239126.39999999999</v>
      </c>
    </row>
    <row r="18" spans="1:5">
      <c r="A18" s="112" t="s">
        <v>117</v>
      </c>
      <c r="B18" s="113">
        <v>1311314949.29</v>
      </c>
      <c r="C18" s="113">
        <v>73573861.120000005</v>
      </c>
      <c r="D18" s="113">
        <v>73575595.519999996</v>
      </c>
      <c r="E18" s="114">
        <v>1311313214.8900001</v>
      </c>
    </row>
    <row r="19" spans="1:5">
      <c r="A19" s="112" t="s">
        <v>118</v>
      </c>
      <c r="B19" s="113">
        <v>53213150.880000003</v>
      </c>
      <c r="C19" s="113">
        <v>250601800</v>
      </c>
      <c r="D19" s="113">
        <v>75400000</v>
      </c>
      <c r="E19" s="114">
        <v>228414950.88</v>
      </c>
    </row>
    <row r="20" spans="1:5">
      <c r="A20" s="112" t="s">
        <v>363</v>
      </c>
      <c r="B20" s="113">
        <v>3372753</v>
      </c>
      <c r="C20" s="113">
        <v>0</v>
      </c>
      <c r="D20" s="113">
        <v>0</v>
      </c>
      <c r="E20" s="114">
        <v>3372753</v>
      </c>
    </row>
    <row r="21" spans="1:5">
      <c r="A21" s="112" t="s">
        <v>119</v>
      </c>
      <c r="B21" s="113">
        <v>156482378919.48001</v>
      </c>
      <c r="C21" s="113">
        <v>20052406195.77</v>
      </c>
      <c r="D21" s="113">
        <v>19399078648.23</v>
      </c>
      <c r="E21" s="114">
        <v>157135706467.01999</v>
      </c>
    </row>
    <row r="22" spans="1:5">
      <c r="A22" s="112" t="s">
        <v>286</v>
      </c>
      <c r="B22" s="113">
        <v>27312081.489999998</v>
      </c>
      <c r="C22" s="113">
        <v>74347466.090000004</v>
      </c>
      <c r="D22" s="113">
        <v>74225214</v>
      </c>
      <c r="E22" s="114">
        <v>27434333.579999998</v>
      </c>
    </row>
    <row r="23" spans="1:5" ht="22.5">
      <c r="A23" s="112" t="s">
        <v>292</v>
      </c>
      <c r="B23" s="113">
        <v>18490508.219999999</v>
      </c>
      <c r="C23" s="113">
        <v>13801373.720000001</v>
      </c>
      <c r="D23" s="113">
        <v>5935228.4199999999</v>
      </c>
      <c r="E23" s="114">
        <v>26356653.52</v>
      </c>
    </row>
    <row r="24" spans="1:5" ht="22.5">
      <c r="A24" s="115" t="s">
        <v>259</v>
      </c>
      <c r="B24" s="116">
        <v>37838460.799999997</v>
      </c>
      <c r="C24" s="116">
        <v>25794943.149999999</v>
      </c>
      <c r="D24" s="116">
        <v>25942208.620000001</v>
      </c>
      <c r="E24" s="117">
        <v>37691195.329999998</v>
      </c>
    </row>
  </sheetData>
  <mergeCells count="1">
    <mergeCell ref="A2:H2"/>
  </mergeCells>
  <pageMargins left="0.7" right="0.7" top="0.75" bottom="0.75" header="0.3" footer="0.3"/>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43"/>
  <sheetViews>
    <sheetView showGridLines="0" zoomScaleNormal="100" workbookViewId="0">
      <selection activeCell="B20" sqref="B20"/>
    </sheetView>
  </sheetViews>
  <sheetFormatPr defaultRowHeight="12.75"/>
  <cols>
    <col min="1" max="1" width="30" style="82" customWidth="1"/>
    <col min="2" max="5" width="16.7109375" style="82" customWidth="1"/>
    <col min="6" max="6" width="4.7109375" style="82" customWidth="1"/>
    <col min="7" max="16384" width="9.140625" style="82"/>
  </cols>
  <sheetData>
    <row r="1" spans="1:5" s="92" customFormat="1" ht="15.95" customHeight="1">
      <c r="A1" s="93" t="s">
        <v>358</v>
      </c>
      <c r="B1"/>
      <c r="C1"/>
      <c r="D1" s="102"/>
    </row>
    <row r="2" spans="1:5" s="92" customFormat="1" ht="12.2" customHeight="1">
      <c r="A2" s="93"/>
      <c r="B2"/>
      <c r="C2"/>
      <c r="D2" s="101"/>
    </row>
    <row r="3" spans="1:5" s="92" customFormat="1" ht="12.2" customHeight="1">
      <c r="A3" s="103"/>
      <c r="B3"/>
      <c r="C3" s="97" t="s">
        <v>919</v>
      </c>
      <c r="D3" s="101"/>
    </row>
    <row r="4" spans="1:5" s="92" customFormat="1" ht="19.149999999999999" customHeight="1">
      <c r="A4" s="101"/>
      <c r="B4" s="101"/>
      <c r="C4" s="101"/>
      <c r="D4" s="101"/>
    </row>
    <row r="5" spans="1:5" ht="28.5" customHeight="1">
      <c r="A5" s="164"/>
      <c r="B5" s="165" t="s">
        <v>888</v>
      </c>
      <c r="C5" s="165" t="s">
        <v>106</v>
      </c>
      <c r="D5" s="165" t="s">
        <v>107</v>
      </c>
      <c r="E5" s="192" t="s">
        <v>108</v>
      </c>
    </row>
    <row r="6" spans="1:5" ht="25.5" customHeight="1">
      <c r="A6" s="128" t="s">
        <v>63</v>
      </c>
      <c r="B6" s="129">
        <v>170230000867.41</v>
      </c>
      <c r="C6" s="129">
        <v>221291694922.67001</v>
      </c>
      <c r="D6" s="129">
        <v>223605237214</v>
      </c>
      <c r="E6" s="130">
        <v>167916458576.07999</v>
      </c>
    </row>
    <row r="7" spans="1:5" ht="22.5">
      <c r="A7" s="138" t="s">
        <v>120</v>
      </c>
      <c r="B7" s="139">
        <v>484670377.44999999</v>
      </c>
      <c r="C7" s="139">
        <v>275603331.99000001</v>
      </c>
      <c r="D7" s="139">
        <v>186133270.53999999</v>
      </c>
      <c r="E7" s="140">
        <v>574140438.89999998</v>
      </c>
    </row>
    <row r="8" spans="1:5" ht="24" customHeight="1">
      <c r="A8" s="112" t="s">
        <v>376</v>
      </c>
      <c r="B8" s="113">
        <v>226902264.08000001</v>
      </c>
      <c r="C8" s="113">
        <v>158505132.22</v>
      </c>
      <c r="D8" s="113">
        <v>88315494.459999993</v>
      </c>
      <c r="E8" s="114">
        <v>297091901.83999997</v>
      </c>
    </row>
    <row r="9" spans="1:5" ht="24" customHeight="1">
      <c r="A9" s="112" t="s">
        <v>377</v>
      </c>
      <c r="B9" s="113">
        <v>8272077.4900000002</v>
      </c>
      <c r="C9" s="113">
        <v>3625752.51</v>
      </c>
      <c r="D9" s="113">
        <v>3395929.72</v>
      </c>
      <c r="E9" s="114">
        <v>8501900.2799999993</v>
      </c>
    </row>
    <row r="10" spans="1:5" ht="24" customHeight="1">
      <c r="A10" s="112" t="s">
        <v>378</v>
      </c>
      <c r="B10" s="113">
        <v>249496035.88</v>
      </c>
      <c r="C10" s="113">
        <v>113472447.26000001</v>
      </c>
      <c r="D10" s="113">
        <v>94421846.359999999</v>
      </c>
      <c r="E10" s="114">
        <v>268546636.77999997</v>
      </c>
    </row>
    <row r="11" spans="1:5" ht="24" customHeight="1">
      <c r="A11" s="138" t="s">
        <v>121</v>
      </c>
      <c r="B11" s="139">
        <v>76795625185.160004</v>
      </c>
      <c r="C11" s="139">
        <v>8960002822.2299995</v>
      </c>
      <c r="D11" s="139">
        <v>7942321673.0200005</v>
      </c>
      <c r="E11" s="140">
        <v>77813306334.369995</v>
      </c>
    </row>
    <row r="12" spans="1:5" ht="24" customHeight="1">
      <c r="A12" s="112" t="s">
        <v>379</v>
      </c>
      <c r="B12" s="113">
        <v>48689424.109999999</v>
      </c>
      <c r="C12" s="113">
        <v>0</v>
      </c>
      <c r="D12" s="113">
        <v>0</v>
      </c>
      <c r="E12" s="114">
        <v>48689424.109999999</v>
      </c>
    </row>
    <row r="13" spans="1:5" ht="24" customHeight="1">
      <c r="A13" s="112" t="s">
        <v>380</v>
      </c>
      <c r="B13" s="113">
        <v>109415073.23</v>
      </c>
      <c r="C13" s="113">
        <v>0</v>
      </c>
      <c r="D13" s="113">
        <v>43000000</v>
      </c>
      <c r="E13" s="114">
        <v>66415073.229999997</v>
      </c>
    </row>
    <row r="14" spans="1:5" ht="24" customHeight="1">
      <c r="A14" s="112" t="s">
        <v>381</v>
      </c>
      <c r="B14" s="113">
        <v>21450300.640000001</v>
      </c>
      <c r="C14" s="113">
        <v>0</v>
      </c>
      <c r="D14" s="113">
        <v>21450300.640000001</v>
      </c>
      <c r="E14" s="114">
        <v>0</v>
      </c>
    </row>
    <row r="15" spans="1:5" ht="24" customHeight="1">
      <c r="A15" s="112" t="s">
        <v>382</v>
      </c>
      <c r="B15" s="113">
        <v>221626571.11000001</v>
      </c>
      <c r="C15" s="113">
        <v>0</v>
      </c>
      <c r="D15" s="113">
        <v>0</v>
      </c>
      <c r="E15" s="114">
        <v>221626571.11000001</v>
      </c>
    </row>
    <row r="16" spans="1:5" ht="24" customHeight="1">
      <c r="A16" s="112" t="s">
        <v>383</v>
      </c>
      <c r="B16" s="113">
        <v>19537467.539999999</v>
      </c>
      <c r="C16" s="113">
        <v>0</v>
      </c>
      <c r="D16" s="113">
        <v>0</v>
      </c>
      <c r="E16" s="114">
        <v>19537467.539999999</v>
      </c>
    </row>
    <row r="17" spans="1:5" ht="24" customHeight="1">
      <c r="A17" s="112" t="s">
        <v>384</v>
      </c>
      <c r="B17" s="113">
        <v>32984288.559999999</v>
      </c>
      <c r="C17" s="113">
        <v>0</v>
      </c>
      <c r="D17" s="113">
        <v>32984288.559999999</v>
      </c>
      <c r="E17" s="114">
        <v>0</v>
      </c>
    </row>
    <row r="18" spans="1:5" ht="24" customHeight="1">
      <c r="A18" s="112" t="s">
        <v>385</v>
      </c>
      <c r="B18" s="113">
        <v>3250743.75</v>
      </c>
      <c r="C18" s="113">
        <v>0</v>
      </c>
      <c r="D18" s="113">
        <v>3250743.75</v>
      </c>
      <c r="E18" s="114">
        <v>0</v>
      </c>
    </row>
    <row r="19" spans="1:5" ht="24" customHeight="1">
      <c r="A19" s="112" t="s">
        <v>386</v>
      </c>
      <c r="B19" s="113">
        <v>5440950.6299999999</v>
      </c>
      <c r="C19" s="113">
        <v>0</v>
      </c>
      <c r="D19" s="113">
        <v>5440950.6299999999</v>
      </c>
      <c r="E19" s="114">
        <v>0</v>
      </c>
    </row>
    <row r="20" spans="1:5" ht="24" customHeight="1">
      <c r="A20" s="112" t="s">
        <v>387</v>
      </c>
      <c r="B20" s="113">
        <v>404845951.70999998</v>
      </c>
      <c r="C20" s="113">
        <v>0</v>
      </c>
      <c r="D20" s="113">
        <v>0</v>
      </c>
      <c r="E20" s="114">
        <v>404845951.70999998</v>
      </c>
    </row>
    <row r="21" spans="1:5" ht="24" customHeight="1">
      <c r="A21" s="112" t="s">
        <v>388</v>
      </c>
      <c r="B21" s="113">
        <v>1095425765.4000001</v>
      </c>
      <c r="C21" s="113">
        <v>3207.92</v>
      </c>
      <c r="D21" s="113">
        <v>5272625.09</v>
      </c>
      <c r="E21" s="114">
        <v>1090156348.23</v>
      </c>
    </row>
    <row r="22" spans="1:5" ht="24" customHeight="1">
      <c r="A22" s="112" t="s">
        <v>389</v>
      </c>
      <c r="B22" s="113">
        <v>16754347.75</v>
      </c>
      <c r="C22" s="113">
        <v>0</v>
      </c>
      <c r="D22" s="113">
        <v>16754347.75</v>
      </c>
      <c r="E22" s="114">
        <v>0</v>
      </c>
    </row>
    <row r="23" spans="1:5" ht="24" customHeight="1">
      <c r="A23" s="112" t="s">
        <v>390</v>
      </c>
      <c r="B23" s="113">
        <v>544673233.99000001</v>
      </c>
      <c r="C23" s="113">
        <v>5779.19</v>
      </c>
      <c r="D23" s="113">
        <v>50318878.840000004</v>
      </c>
      <c r="E23" s="114">
        <v>494360134.33999997</v>
      </c>
    </row>
    <row r="24" spans="1:5" ht="24" customHeight="1">
      <c r="A24" s="112" t="s">
        <v>391</v>
      </c>
      <c r="B24" s="113">
        <v>7668558416.8500004</v>
      </c>
      <c r="C24" s="113">
        <v>2414000000</v>
      </c>
      <c r="D24" s="113">
        <v>4139482348.7600002</v>
      </c>
      <c r="E24" s="114">
        <v>5943076068.0900002</v>
      </c>
    </row>
    <row r="25" spans="1:5" ht="24" customHeight="1">
      <c r="A25" s="112" t="s">
        <v>392</v>
      </c>
      <c r="B25" s="113">
        <v>41143582498.959999</v>
      </c>
      <c r="C25" s="113">
        <v>151347923.12</v>
      </c>
      <c r="D25" s="113">
        <v>511100936.00999999</v>
      </c>
      <c r="E25" s="114">
        <v>40783829486.07</v>
      </c>
    </row>
    <row r="26" spans="1:5" ht="24" customHeight="1">
      <c r="A26" s="112" t="s">
        <v>393</v>
      </c>
      <c r="B26" s="113">
        <v>726923302.75</v>
      </c>
      <c r="C26" s="113">
        <v>0</v>
      </c>
      <c r="D26" s="113">
        <v>580748.37</v>
      </c>
      <c r="E26" s="114">
        <v>726342554.38</v>
      </c>
    </row>
    <row r="27" spans="1:5" ht="24" customHeight="1">
      <c r="A27" s="112" t="s">
        <v>394</v>
      </c>
      <c r="B27" s="113">
        <v>6267373.5199999996</v>
      </c>
      <c r="C27" s="113">
        <v>21674564.91</v>
      </c>
      <c r="D27" s="113">
        <v>16215685.23</v>
      </c>
      <c r="E27" s="114">
        <v>11726253.199999999</v>
      </c>
    </row>
    <row r="28" spans="1:5" ht="24" customHeight="1">
      <c r="A28" s="112" t="s">
        <v>395</v>
      </c>
      <c r="B28" s="113">
        <v>123044381.94</v>
      </c>
      <c r="C28" s="113">
        <v>8818.68</v>
      </c>
      <c r="D28" s="113">
        <v>0</v>
      </c>
      <c r="E28" s="114">
        <v>123053200.62</v>
      </c>
    </row>
    <row r="29" spans="1:5" ht="24" customHeight="1">
      <c r="A29" s="112" t="s">
        <v>396</v>
      </c>
      <c r="B29" s="113">
        <v>0.38</v>
      </c>
      <c r="C29" s="113">
        <v>0</v>
      </c>
      <c r="D29" s="113">
        <v>0</v>
      </c>
      <c r="E29" s="114">
        <v>0.38</v>
      </c>
    </row>
    <row r="30" spans="1:5" ht="24" customHeight="1">
      <c r="A30" s="112" t="s">
        <v>904</v>
      </c>
      <c r="B30" s="113">
        <v>0</v>
      </c>
      <c r="C30" s="113">
        <v>843497.68</v>
      </c>
      <c r="D30" s="113">
        <v>723805.68</v>
      </c>
      <c r="E30" s="114">
        <v>119692</v>
      </c>
    </row>
    <row r="31" spans="1:5" ht="24" customHeight="1">
      <c r="A31" s="112" t="s">
        <v>397</v>
      </c>
      <c r="B31" s="113">
        <v>66212595.450000003</v>
      </c>
      <c r="C31" s="113">
        <v>25589196.289999999</v>
      </c>
      <c r="D31" s="113">
        <v>42313515.030000001</v>
      </c>
      <c r="E31" s="114">
        <v>49488276.710000001</v>
      </c>
    </row>
    <row r="32" spans="1:5" ht="24" customHeight="1">
      <c r="A32" s="112" t="s">
        <v>398</v>
      </c>
      <c r="B32" s="113">
        <v>3306986.13</v>
      </c>
      <c r="C32" s="113">
        <v>744482.34</v>
      </c>
      <c r="D32" s="113">
        <v>1674166.6</v>
      </c>
      <c r="E32" s="114">
        <v>2377301.87</v>
      </c>
    </row>
    <row r="33" spans="1:5" ht="24" customHeight="1">
      <c r="A33" s="112" t="s">
        <v>399</v>
      </c>
      <c r="B33" s="113">
        <v>22554.639999999999</v>
      </c>
      <c r="C33" s="113">
        <v>8000000</v>
      </c>
      <c r="D33" s="113">
        <v>8022000</v>
      </c>
      <c r="E33" s="114">
        <v>554.64</v>
      </c>
    </row>
    <row r="34" spans="1:5" ht="24" customHeight="1">
      <c r="A34" s="112" t="s">
        <v>400</v>
      </c>
      <c r="B34" s="113">
        <v>31063375.609999999</v>
      </c>
      <c r="C34" s="113">
        <v>25867.91</v>
      </c>
      <c r="D34" s="113">
        <v>0</v>
      </c>
      <c r="E34" s="114">
        <v>31089243.52</v>
      </c>
    </row>
    <row r="35" spans="1:5" ht="24" customHeight="1">
      <c r="A35" s="112" t="s">
        <v>401</v>
      </c>
      <c r="B35" s="113">
        <v>17437.2</v>
      </c>
      <c r="C35" s="113">
        <v>0</v>
      </c>
      <c r="D35" s="113">
        <v>0</v>
      </c>
      <c r="E35" s="114">
        <v>17437.2</v>
      </c>
    </row>
    <row r="36" spans="1:5" ht="24" customHeight="1">
      <c r="A36" s="112" t="s">
        <v>402</v>
      </c>
      <c r="B36" s="113">
        <v>88525168.260000005</v>
      </c>
      <c r="C36" s="113">
        <v>90.43</v>
      </c>
      <c r="D36" s="113">
        <v>0</v>
      </c>
      <c r="E36" s="114">
        <v>88525258.689999998</v>
      </c>
    </row>
    <row r="37" spans="1:5" ht="24" customHeight="1">
      <c r="A37" s="112" t="s">
        <v>403</v>
      </c>
      <c r="B37" s="113">
        <v>90034133.400000006</v>
      </c>
      <c r="C37" s="113">
        <v>0</v>
      </c>
      <c r="D37" s="113">
        <v>192208.31</v>
      </c>
      <c r="E37" s="114">
        <v>89841925.090000004</v>
      </c>
    </row>
    <row r="38" spans="1:5" ht="24" customHeight="1">
      <c r="A38" s="112" t="s">
        <v>404</v>
      </c>
      <c r="B38" s="113">
        <v>132788431.45</v>
      </c>
      <c r="C38" s="113">
        <v>0</v>
      </c>
      <c r="D38" s="113">
        <v>132788431.45</v>
      </c>
      <c r="E38" s="114">
        <v>0</v>
      </c>
    </row>
    <row r="39" spans="1:5" ht="24" customHeight="1">
      <c r="A39" s="112" t="s">
        <v>405</v>
      </c>
      <c r="B39" s="113">
        <v>157234501.38</v>
      </c>
      <c r="C39" s="113">
        <v>125950.05</v>
      </c>
      <c r="D39" s="113">
        <v>0</v>
      </c>
      <c r="E39" s="114">
        <v>157360451.43000001</v>
      </c>
    </row>
    <row r="40" spans="1:5" ht="24" customHeight="1">
      <c r="A40" s="112" t="s">
        <v>406</v>
      </c>
      <c r="B40" s="113">
        <v>5299045938.1899996</v>
      </c>
      <c r="C40" s="113">
        <v>304345848.31999999</v>
      </c>
      <c r="D40" s="113">
        <v>288805342.79000002</v>
      </c>
      <c r="E40" s="114">
        <v>5314586443.7200003</v>
      </c>
    </row>
    <row r="41" spans="1:5" ht="24" customHeight="1">
      <c r="A41" s="112" t="s">
        <v>407</v>
      </c>
      <c r="B41" s="113">
        <v>23479737.050000001</v>
      </c>
      <c r="C41" s="113">
        <v>0</v>
      </c>
      <c r="D41" s="113">
        <v>23479737.050000001</v>
      </c>
      <c r="E41" s="114">
        <v>0</v>
      </c>
    </row>
    <row r="42" spans="1:5" ht="24" customHeight="1">
      <c r="A42" s="112" t="s">
        <v>408</v>
      </c>
      <c r="B42" s="113">
        <v>2570978734.7800002</v>
      </c>
      <c r="C42" s="113">
        <v>395000000</v>
      </c>
      <c r="D42" s="113">
        <v>31000000</v>
      </c>
      <c r="E42" s="114">
        <v>2934978734.7800002</v>
      </c>
    </row>
    <row r="43" spans="1:5" ht="24" customHeight="1">
      <c r="A43" s="112" t="s">
        <v>409</v>
      </c>
      <c r="B43" s="113">
        <v>69195760.909999996</v>
      </c>
      <c r="C43" s="113">
        <v>0</v>
      </c>
      <c r="D43" s="113">
        <v>69195760.909999996</v>
      </c>
      <c r="E43" s="114">
        <v>0</v>
      </c>
    </row>
    <row r="44" spans="1:5" ht="24" customHeight="1">
      <c r="A44" s="112" t="s">
        <v>410</v>
      </c>
      <c r="B44" s="113">
        <v>29981420.920000002</v>
      </c>
      <c r="C44" s="113">
        <v>19997796.350000001</v>
      </c>
      <c r="D44" s="113">
        <v>8419700.8399999999</v>
      </c>
      <c r="E44" s="114">
        <v>41559516.43</v>
      </c>
    </row>
    <row r="45" spans="1:5" ht="24" customHeight="1">
      <c r="A45" s="112" t="s">
        <v>411</v>
      </c>
      <c r="B45" s="113">
        <v>404050301.75</v>
      </c>
      <c r="C45" s="113">
        <v>2000000</v>
      </c>
      <c r="D45" s="113">
        <v>60000000</v>
      </c>
      <c r="E45" s="114">
        <v>346050301.75</v>
      </c>
    </row>
    <row r="46" spans="1:5" ht="24" customHeight="1">
      <c r="A46" s="112" t="s">
        <v>412</v>
      </c>
      <c r="B46" s="113">
        <v>85535026.170000002</v>
      </c>
      <c r="C46" s="113">
        <v>0</v>
      </c>
      <c r="D46" s="113">
        <v>7000000</v>
      </c>
      <c r="E46" s="114">
        <v>78535026.170000002</v>
      </c>
    </row>
    <row r="47" spans="1:5" ht="24" customHeight="1">
      <c r="A47" s="112" t="s">
        <v>413</v>
      </c>
      <c r="B47" s="113">
        <v>167875730.34</v>
      </c>
      <c r="C47" s="113">
        <v>0</v>
      </c>
      <c r="D47" s="113">
        <v>2000000</v>
      </c>
      <c r="E47" s="114">
        <v>165875730.34</v>
      </c>
    </row>
    <row r="48" spans="1:5" ht="24" customHeight="1">
      <c r="A48" s="112" t="s">
        <v>414</v>
      </c>
      <c r="B48" s="113">
        <v>5454100.7599999998</v>
      </c>
      <c r="C48" s="113">
        <v>0</v>
      </c>
      <c r="D48" s="113">
        <v>0</v>
      </c>
      <c r="E48" s="114">
        <v>5454100.7599999998</v>
      </c>
    </row>
    <row r="49" spans="1:5" ht="24" customHeight="1">
      <c r="A49" s="112" t="s">
        <v>415</v>
      </c>
      <c r="B49" s="113">
        <v>11185137.970000001</v>
      </c>
      <c r="C49" s="113">
        <v>0</v>
      </c>
      <c r="D49" s="113">
        <v>469542.40000000002</v>
      </c>
      <c r="E49" s="114">
        <v>10715595.57</v>
      </c>
    </row>
    <row r="50" spans="1:5" ht="24" customHeight="1">
      <c r="A50" s="112" t="s">
        <v>416</v>
      </c>
      <c r="B50" s="113">
        <v>2770830.23</v>
      </c>
      <c r="C50" s="113">
        <v>0</v>
      </c>
      <c r="D50" s="113">
        <v>209920</v>
      </c>
      <c r="E50" s="114">
        <v>2560910.23</v>
      </c>
    </row>
    <row r="51" spans="1:5" ht="24" customHeight="1">
      <c r="A51" s="112" t="s">
        <v>417</v>
      </c>
      <c r="B51" s="113">
        <v>9351877.2100000009</v>
      </c>
      <c r="C51" s="113">
        <v>0</v>
      </c>
      <c r="D51" s="113">
        <v>0</v>
      </c>
      <c r="E51" s="114">
        <v>9351877.2100000009</v>
      </c>
    </row>
    <row r="52" spans="1:5" ht="24" customHeight="1">
      <c r="A52" s="112" t="s">
        <v>418</v>
      </c>
      <c r="B52" s="113">
        <v>23050505.629999999</v>
      </c>
      <c r="C52" s="113">
        <v>7082806.3499999996</v>
      </c>
      <c r="D52" s="113">
        <v>8872100.5</v>
      </c>
      <c r="E52" s="114">
        <v>21261211.48</v>
      </c>
    </row>
    <row r="53" spans="1:5" ht="24" customHeight="1">
      <c r="A53" s="112" t="s">
        <v>419</v>
      </c>
      <c r="B53" s="113">
        <v>3753044301.0700002</v>
      </c>
      <c r="C53" s="113">
        <v>2454492628.3899999</v>
      </c>
      <c r="D53" s="113">
        <v>1437383384.4400001</v>
      </c>
      <c r="E53" s="114">
        <v>4770153545.0200005</v>
      </c>
    </row>
    <row r="54" spans="1:5" ht="24" customHeight="1">
      <c r="A54" s="112" t="s">
        <v>421</v>
      </c>
      <c r="B54" s="113">
        <v>75793865.209999993</v>
      </c>
      <c r="C54" s="113">
        <v>80087.759999999995</v>
      </c>
      <c r="D54" s="113">
        <v>9801925.9900000002</v>
      </c>
      <c r="E54" s="114">
        <v>66072026.979999997</v>
      </c>
    </row>
    <row r="55" spans="1:5" ht="24" customHeight="1">
      <c r="A55" s="112" t="s">
        <v>422</v>
      </c>
      <c r="B55" s="113">
        <v>2803754095.9400001</v>
      </c>
      <c r="C55" s="113">
        <v>105935107.8</v>
      </c>
      <c r="D55" s="113">
        <v>69343065.870000005</v>
      </c>
      <c r="E55" s="114">
        <v>2840346137.8699999</v>
      </c>
    </row>
    <row r="56" spans="1:5" ht="24" customHeight="1">
      <c r="A56" s="112" t="s">
        <v>423</v>
      </c>
      <c r="B56" s="113">
        <v>302841.28999999998</v>
      </c>
      <c r="C56" s="113">
        <v>0</v>
      </c>
      <c r="D56" s="113">
        <v>0</v>
      </c>
      <c r="E56" s="114">
        <v>302841.28999999998</v>
      </c>
    </row>
    <row r="57" spans="1:5" ht="24" customHeight="1">
      <c r="A57" s="112" t="s">
        <v>424</v>
      </c>
      <c r="B57" s="113">
        <v>32251980.949999999</v>
      </c>
      <c r="C57" s="113">
        <v>0</v>
      </c>
      <c r="D57" s="113">
        <v>0</v>
      </c>
      <c r="E57" s="114">
        <v>32251980.949999999</v>
      </c>
    </row>
    <row r="58" spans="1:5" ht="24" customHeight="1">
      <c r="A58" s="112" t="s">
        <v>425</v>
      </c>
      <c r="B58" s="113">
        <v>2277470.81</v>
      </c>
      <c r="C58" s="113">
        <v>0</v>
      </c>
      <c r="D58" s="113">
        <v>0</v>
      </c>
      <c r="E58" s="114">
        <v>2277470.81</v>
      </c>
    </row>
    <row r="59" spans="1:5" ht="24" customHeight="1">
      <c r="A59" s="112" t="s">
        <v>426</v>
      </c>
      <c r="B59" s="113">
        <v>916593.46</v>
      </c>
      <c r="C59" s="113">
        <v>0</v>
      </c>
      <c r="D59" s="113">
        <v>16534.189999999999</v>
      </c>
      <c r="E59" s="114">
        <v>900059.27</v>
      </c>
    </row>
    <row r="60" spans="1:5" ht="24" customHeight="1">
      <c r="A60" s="112" t="s">
        <v>427</v>
      </c>
      <c r="B60" s="113">
        <v>56935875.270000003</v>
      </c>
      <c r="C60" s="113">
        <v>0</v>
      </c>
      <c r="D60" s="113">
        <v>549829</v>
      </c>
      <c r="E60" s="114">
        <v>56386046.270000003</v>
      </c>
    </row>
    <row r="61" spans="1:5" ht="24" customHeight="1">
      <c r="A61" s="112" t="s">
        <v>428</v>
      </c>
      <c r="B61" s="113">
        <v>2105722.16</v>
      </c>
      <c r="C61" s="113">
        <v>0</v>
      </c>
      <c r="D61" s="113">
        <v>1185722.1599999999</v>
      </c>
      <c r="E61" s="114">
        <v>920000</v>
      </c>
    </row>
    <row r="62" spans="1:5" ht="24" customHeight="1">
      <c r="A62" s="112" t="s">
        <v>429</v>
      </c>
      <c r="B62" s="113">
        <v>2920233.85</v>
      </c>
      <c r="C62" s="113">
        <v>49754.36</v>
      </c>
      <c r="D62" s="113">
        <v>5305.56</v>
      </c>
      <c r="E62" s="114">
        <v>2964682.65</v>
      </c>
    </row>
    <row r="63" spans="1:5" ht="24" customHeight="1">
      <c r="A63" s="112" t="s">
        <v>430</v>
      </c>
      <c r="B63" s="113">
        <v>590226066.89999998</v>
      </c>
      <c r="C63" s="113">
        <v>464345.83</v>
      </c>
      <c r="D63" s="113">
        <v>5208387.38</v>
      </c>
      <c r="E63" s="114">
        <v>585482025.35000002</v>
      </c>
    </row>
    <row r="64" spans="1:5" ht="24" customHeight="1">
      <c r="A64" s="112" t="s">
        <v>431</v>
      </c>
      <c r="B64" s="113">
        <v>29173881.219999999</v>
      </c>
      <c r="C64" s="113">
        <v>0</v>
      </c>
      <c r="D64" s="113">
        <v>867063</v>
      </c>
      <c r="E64" s="114">
        <v>28306818.219999999</v>
      </c>
    </row>
    <row r="65" spans="1:5" ht="24" customHeight="1">
      <c r="A65" s="112" t="s">
        <v>432</v>
      </c>
      <c r="B65" s="113">
        <v>107843732</v>
      </c>
      <c r="C65" s="113">
        <v>0</v>
      </c>
      <c r="D65" s="113">
        <v>0</v>
      </c>
      <c r="E65" s="114">
        <v>107843732</v>
      </c>
    </row>
    <row r="66" spans="1:5" ht="24" customHeight="1">
      <c r="A66" s="112" t="s">
        <v>433</v>
      </c>
      <c r="B66" s="113">
        <v>547593663.69000006</v>
      </c>
      <c r="C66" s="113">
        <v>70000000</v>
      </c>
      <c r="D66" s="113">
        <v>1229448.56</v>
      </c>
      <c r="E66" s="114">
        <v>616364215.13</v>
      </c>
    </row>
    <row r="67" spans="1:5" ht="24" customHeight="1">
      <c r="A67" s="112" t="s">
        <v>434</v>
      </c>
      <c r="B67" s="113">
        <v>17135418.359999999</v>
      </c>
      <c r="C67" s="113">
        <v>4023.72</v>
      </c>
      <c r="D67" s="113">
        <v>108792.28</v>
      </c>
      <c r="E67" s="114">
        <v>17030649.800000001</v>
      </c>
    </row>
    <row r="68" spans="1:5" ht="24" customHeight="1">
      <c r="A68" s="112" t="s">
        <v>435</v>
      </c>
      <c r="B68" s="113">
        <v>849520.23</v>
      </c>
      <c r="C68" s="113">
        <v>0</v>
      </c>
      <c r="D68" s="113">
        <v>10620.81</v>
      </c>
      <c r="E68" s="114">
        <v>838899.42</v>
      </c>
    </row>
    <row r="69" spans="1:5" ht="24" customHeight="1">
      <c r="A69" s="112" t="s">
        <v>436</v>
      </c>
      <c r="B69" s="113">
        <v>31024487</v>
      </c>
      <c r="C69" s="113">
        <v>333931692.56999999</v>
      </c>
      <c r="D69" s="113">
        <v>13641213.050000001</v>
      </c>
      <c r="E69" s="114">
        <v>351314966.51999998</v>
      </c>
    </row>
    <row r="70" spans="1:5" ht="24" customHeight="1">
      <c r="A70" s="112" t="s">
        <v>899</v>
      </c>
      <c r="B70" s="113">
        <v>0</v>
      </c>
      <c r="C70" s="113">
        <v>13220343.33</v>
      </c>
      <c r="D70" s="113">
        <v>0</v>
      </c>
      <c r="E70" s="114">
        <v>13220343.33</v>
      </c>
    </row>
    <row r="71" spans="1:5" ht="24" customHeight="1">
      <c r="A71" s="112" t="s">
        <v>900</v>
      </c>
      <c r="B71" s="113">
        <v>0</v>
      </c>
      <c r="C71" s="113">
        <v>1438955642.5699999</v>
      </c>
      <c r="D71" s="113">
        <v>0</v>
      </c>
      <c r="E71" s="114">
        <v>1438955642.5699999</v>
      </c>
    </row>
    <row r="72" spans="1:5" ht="24" customHeight="1">
      <c r="A72" s="112" t="s">
        <v>437</v>
      </c>
      <c r="B72" s="113">
        <v>82931436.780000001</v>
      </c>
      <c r="C72" s="113">
        <v>0</v>
      </c>
      <c r="D72" s="113">
        <v>40870</v>
      </c>
      <c r="E72" s="114">
        <v>82890566.780000001</v>
      </c>
    </row>
    <row r="73" spans="1:5" ht="24" customHeight="1">
      <c r="A73" s="112" t="s">
        <v>438</v>
      </c>
      <c r="B73" s="113">
        <v>1861738.83</v>
      </c>
      <c r="C73" s="113">
        <v>1779677.28</v>
      </c>
      <c r="D73" s="113">
        <v>0</v>
      </c>
      <c r="E73" s="114">
        <v>3641416.11</v>
      </c>
    </row>
    <row r="74" spans="1:5" ht="24" customHeight="1">
      <c r="A74" s="112" t="s">
        <v>439</v>
      </c>
      <c r="B74" s="113">
        <v>989867859.59000003</v>
      </c>
      <c r="C74" s="113">
        <v>999942421.75999999</v>
      </c>
      <c r="D74" s="113">
        <v>831475194.44000006</v>
      </c>
      <c r="E74" s="114">
        <v>1158335086.9100001</v>
      </c>
    </row>
    <row r="75" spans="1:5" ht="24" customHeight="1">
      <c r="A75" s="112" t="s">
        <v>440</v>
      </c>
      <c r="B75" s="113">
        <v>1449761571.8499999</v>
      </c>
      <c r="C75" s="113">
        <v>114419493.45</v>
      </c>
      <c r="D75" s="113">
        <v>149700</v>
      </c>
      <c r="E75" s="114">
        <v>1564031365.3</v>
      </c>
    </row>
    <row r="76" spans="1:5" ht="24" customHeight="1">
      <c r="A76" s="112" t="s">
        <v>441</v>
      </c>
      <c r="B76" s="113">
        <v>129334885.2</v>
      </c>
      <c r="C76" s="113">
        <v>0</v>
      </c>
      <c r="D76" s="113">
        <v>247180.32</v>
      </c>
      <c r="E76" s="114">
        <v>129087704.88</v>
      </c>
    </row>
    <row r="77" spans="1:5" ht="24" customHeight="1">
      <c r="A77" s="112" t="s">
        <v>442</v>
      </c>
      <c r="B77" s="113">
        <v>2506858.9500000002</v>
      </c>
      <c r="C77" s="113">
        <v>17543105.780000001</v>
      </c>
      <c r="D77" s="113">
        <v>17929776.789999999</v>
      </c>
      <c r="E77" s="114">
        <v>2120187.94</v>
      </c>
    </row>
    <row r="78" spans="1:5" ht="24" customHeight="1">
      <c r="A78" s="112" t="s">
        <v>443</v>
      </c>
      <c r="B78" s="113">
        <v>49976456.75</v>
      </c>
      <c r="C78" s="113">
        <v>0</v>
      </c>
      <c r="D78" s="113">
        <v>5802696.0899999999</v>
      </c>
      <c r="E78" s="114">
        <v>44173760.659999996</v>
      </c>
    </row>
    <row r="79" spans="1:5" ht="24" customHeight="1">
      <c r="A79" s="112" t="s">
        <v>444</v>
      </c>
      <c r="B79" s="113">
        <v>4114479479</v>
      </c>
      <c r="C79" s="113">
        <v>0</v>
      </c>
      <c r="D79" s="113">
        <v>0</v>
      </c>
      <c r="E79" s="114">
        <v>4114479479</v>
      </c>
    </row>
    <row r="80" spans="1:5" ht="24" customHeight="1">
      <c r="A80" s="112" t="s">
        <v>896</v>
      </c>
      <c r="B80" s="113">
        <v>0</v>
      </c>
      <c r="C80" s="113">
        <v>57616673</v>
      </c>
      <c r="D80" s="113">
        <v>200</v>
      </c>
      <c r="E80" s="114">
        <v>57616473</v>
      </c>
    </row>
    <row r="81" spans="1:5" ht="24" customHeight="1">
      <c r="A81" s="112" t="s">
        <v>803</v>
      </c>
      <c r="B81" s="113">
        <v>8938000</v>
      </c>
      <c r="C81" s="113">
        <v>0</v>
      </c>
      <c r="D81" s="113">
        <v>6600000</v>
      </c>
      <c r="E81" s="114">
        <v>2338000</v>
      </c>
    </row>
    <row r="82" spans="1:5" ht="24" customHeight="1">
      <c r="A82" s="112" t="s">
        <v>445</v>
      </c>
      <c r="B82" s="113">
        <v>103194.83</v>
      </c>
      <c r="C82" s="113">
        <v>0</v>
      </c>
      <c r="D82" s="113">
        <v>1198.4100000000001</v>
      </c>
      <c r="E82" s="114">
        <v>101996.42</v>
      </c>
    </row>
    <row r="83" spans="1:5" ht="24" customHeight="1">
      <c r="A83" s="112" t="s">
        <v>446</v>
      </c>
      <c r="B83" s="113">
        <v>116358177.02</v>
      </c>
      <c r="C83" s="113">
        <v>113075.03</v>
      </c>
      <c r="D83" s="113">
        <v>733630.76</v>
      </c>
      <c r="E83" s="114">
        <v>115737621.29000001</v>
      </c>
    </row>
    <row r="84" spans="1:5" ht="24" customHeight="1">
      <c r="A84" s="112" t="s">
        <v>447</v>
      </c>
      <c r="B84" s="113">
        <v>331725398.69999999</v>
      </c>
      <c r="C84" s="113">
        <v>658920.06000000006</v>
      </c>
      <c r="D84" s="113">
        <v>8971848.7300000004</v>
      </c>
      <c r="E84" s="114">
        <v>323412470.02999997</v>
      </c>
    </row>
    <row r="85" spans="1:5" ht="24" customHeight="1">
      <c r="A85" s="138" t="s">
        <v>122</v>
      </c>
      <c r="B85" s="139">
        <v>1096838561.79</v>
      </c>
      <c r="C85" s="139">
        <v>463058307.56</v>
      </c>
      <c r="D85" s="139">
        <v>1467139087.74</v>
      </c>
      <c r="E85" s="140">
        <v>92757781.609999999</v>
      </c>
    </row>
    <row r="86" spans="1:5" ht="24" customHeight="1">
      <c r="A86" s="112" t="s">
        <v>448</v>
      </c>
      <c r="B86" s="113">
        <v>96837730.980000004</v>
      </c>
      <c r="C86" s="113">
        <v>63057434.560000002</v>
      </c>
      <c r="D86" s="113">
        <v>67139087.739999995</v>
      </c>
      <c r="E86" s="114">
        <v>92756077.799999997</v>
      </c>
    </row>
    <row r="87" spans="1:5" ht="24" customHeight="1">
      <c r="A87" s="112" t="s">
        <v>449</v>
      </c>
      <c r="B87" s="113">
        <v>1000000800.39</v>
      </c>
      <c r="C87" s="113">
        <v>467.52</v>
      </c>
      <c r="D87" s="113">
        <v>1000000000</v>
      </c>
      <c r="E87" s="114">
        <v>1267.9100000000001</v>
      </c>
    </row>
    <row r="88" spans="1:5" ht="24" customHeight="1">
      <c r="A88" s="112" t="s">
        <v>450</v>
      </c>
      <c r="B88" s="113">
        <v>30.42</v>
      </c>
      <c r="C88" s="113">
        <v>400000405.48000002</v>
      </c>
      <c r="D88" s="113">
        <v>400000000</v>
      </c>
      <c r="E88" s="114">
        <v>435.9</v>
      </c>
    </row>
    <row r="89" spans="1:5" ht="24" customHeight="1">
      <c r="A89" s="138" t="s">
        <v>123</v>
      </c>
      <c r="B89" s="139">
        <v>208513651.53999999</v>
      </c>
      <c r="C89" s="139">
        <v>694602290.07000005</v>
      </c>
      <c r="D89" s="139">
        <v>596643683.55999994</v>
      </c>
      <c r="E89" s="140">
        <v>306472258.05000001</v>
      </c>
    </row>
    <row r="90" spans="1:5" ht="24" customHeight="1">
      <c r="A90" s="112" t="s">
        <v>451</v>
      </c>
      <c r="B90" s="113">
        <v>95127873.069999993</v>
      </c>
      <c r="C90" s="113">
        <v>648127640.15999997</v>
      </c>
      <c r="D90" s="113">
        <v>510880804.31</v>
      </c>
      <c r="E90" s="114">
        <v>232374708.91999999</v>
      </c>
    </row>
    <row r="91" spans="1:5" ht="24" customHeight="1">
      <c r="A91" s="112" t="s">
        <v>452</v>
      </c>
      <c r="B91" s="113">
        <v>19297685.02</v>
      </c>
      <c r="C91" s="113">
        <v>585863.35</v>
      </c>
      <c r="D91" s="113">
        <v>1683866.62</v>
      </c>
      <c r="E91" s="114">
        <v>18199681.75</v>
      </c>
    </row>
    <row r="92" spans="1:5" ht="24" customHeight="1">
      <c r="A92" s="112" t="s">
        <v>453</v>
      </c>
      <c r="B92" s="113">
        <v>31215483.559999999</v>
      </c>
      <c r="C92" s="113">
        <v>0</v>
      </c>
      <c r="D92" s="113">
        <v>0</v>
      </c>
      <c r="E92" s="114">
        <v>31215483.559999999</v>
      </c>
    </row>
    <row r="93" spans="1:5" ht="24" customHeight="1">
      <c r="A93" s="112" t="s">
        <v>454</v>
      </c>
      <c r="B93" s="113">
        <v>62872609.890000001</v>
      </c>
      <c r="C93" s="113">
        <v>45888786.560000002</v>
      </c>
      <c r="D93" s="113">
        <v>84079012.629999995</v>
      </c>
      <c r="E93" s="114">
        <v>24682383.82</v>
      </c>
    </row>
    <row r="94" spans="1:5" ht="24" customHeight="1">
      <c r="A94" s="138" t="s">
        <v>124</v>
      </c>
      <c r="B94" s="139">
        <v>2765.24</v>
      </c>
      <c r="C94" s="139">
        <v>0</v>
      </c>
      <c r="D94" s="139">
        <v>0</v>
      </c>
      <c r="E94" s="140">
        <v>2765.24</v>
      </c>
    </row>
    <row r="95" spans="1:5" ht="24" customHeight="1">
      <c r="A95" s="112" t="s">
        <v>455</v>
      </c>
      <c r="B95" s="113">
        <v>2765.24</v>
      </c>
      <c r="C95" s="113">
        <v>0</v>
      </c>
      <c r="D95" s="113">
        <v>0</v>
      </c>
      <c r="E95" s="114">
        <v>2765.24</v>
      </c>
    </row>
    <row r="96" spans="1:5" ht="24" customHeight="1">
      <c r="A96" s="138" t="s">
        <v>125</v>
      </c>
      <c r="B96" s="139">
        <v>30000482252.369999</v>
      </c>
      <c r="C96" s="139">
        <v>23018985227.509998</v>
      </c>
      <c r="D96" s="139">
        <v>22478005592.43</v>
      </c>
      <c r="E96" s="140">
        <v>30541461887.450001</v>
      </c>
    </row>
    <row r="97" spans="1:5" ht="24" customHeight="1">
      <c r="A97" s="112" t="s">
        <v>456</v>
      </c>
      <c r="B97" s="113">
        <v>550708263.47000003</v>
      </c>
      <c r="C97" s="113">
        <v>1457428246.45</v>
      </c>
      <c r="D97" s="113">
        <v>1325505092.77</v>
      </c>
      <c r="E97" s="114">
        <v>682631417.14999998</v>
      </c>
    </row>
    <row r="98" spans="1:5" ht="24" customHeight="1">
      <c r="A98" s="112" t="s">
        <v>457</v>
      </c>
      <c r="B98" s="113">
        <v>395883899.26999998</v>
      </c>
      <c r="C98" s="113">
        <v>64003786.100000001</v>
      </c>
      <c r="D98" s="113">
        <v>4672121.33</v>
      </c>
      <c r="E98" s="114">
        <v>455215564.04000002</v>
      </c>
    </row>
    <row r="99" spans="1:5" ht="24" customHeight="1">
      <c r="A99" s="112" t="s">
        <v>458</v>
      </c>
      <c r="B99" s="113">
        <v>365319155.60000002</v>
      </c>
      <c r="C99" s="113">
        <v>0</v>
      </c>
      <c r="D99" s="113">
        <v>100000</v>
      </c>
      <c r="E99" s="114">
        <v>365219155.60000002</v>
      </c>
    </row>
    <row r="100" spans="1:5" ht="24" customHeight="1">
      <c r="A100" s="112" t="s">
        <v>459</v>
      </c>
      <c r="B100" s="113">
        <v>0</v>
      </c>
      <c r="C100" s="113">
        <v>12475000000</v>
      </c>
      <c r="D100" s="113">
        <v>9926832016.5</v>
      </c>
      <c r="E100" s="114">
        <v>2548167983.5</v>
      </c>
    </row>
    <row r="101" spans="1:5" ht="24" customHeight="1">
      <c r="A101" s="112" t="s">
        <v>460</v>
      </c>
      <c r="B101" s="113">
        <v>653004075.12</v>
      </c>
      <c r="C101" s="113">
        <v>3626848044.0100002</v>
      </c>
      <c r="D101" s="113">
        <v>4089519351.2199998</v>
      </c>
      <c r="E101" s="114">
        <v>190332767.91</v>
      </c>
    </row>
    <row r="102" spans="1:5" ht="24" customHeight="1">
      <c r="A102" s="112" t="s">
        <v>461</v>
      </c>
      <c r="B102" s="113">
        <v>15676120455.68</v>
      </c>
      <c r="C102" s="113">
        <v>1854862501.96</v>
      </c>
      <c r="D102" s="113">
        <v>2849590466.7199998</v>
      </c>
      <c r="E102" s="114">
        <v>14681392490.92</v>
      </c>
    </row>
    <row r="103" spans="1:5" ht="24" customHeight="1">
      <c r="A103" s="112" t="s">
        <v>462</v>
      </c>
      <c r="B103" s="113">
        <v>1679434282.8800001</v>
      </c>
      <c r="C103" s="113">
        <v>3202002611.4000001</v>
      </c>
      <c r="D103" s="113">
        <v>4013822203.3400002</v>
      </c>
      <c r="E103" s="114">
        <v>867614690.94000006</v>
      </c>
    </row>
    <row r="104" spans="1:5" ht="24" customHeight="1">
      <c r="A104" s="112" t="s">
        <v>420</v>
      </c>
      <c r="B104" s="113">
        <v>8455862.7300000004</v>
      </c>
      <c r="C104" s="113">
        <v>0</v>
      </c>
      <c r="D104" s="113">
        <v>0</v>
      </c>
      <c r="E104" s="114">
        <v>8455862.7300000004</v>
      </c>
    </row>
    <row r="105" spans="1:5" ht="24" customHeight="1">
      <c r="A105" s="112" t="s">
        <v>463</v>
      </c>
      <c r="B105" s="113">
        <v>10671556257.620001</v>
      </c>
      <c r="C105" s="113">
        <v>176279601.24000001</v>
      </c>
      <c r="D105" s="113">
        <v>267964340.55000001</v>
      </c>
      <c r="E105" s="114">
        <v>10579871518.309999</v>
      </c>
    </row>
    <row r="106" spans="1:5" ht="24" customHeight="1">
      <c r="A106" s="112" t="s">
        <v>905</v>
      </c>
      <c r="B106" s="113">
        <v>0</v>
      </c>
      <c r="C106" s="113">
        <v>162560436.34999999</v>
      </c>
      <c r="D106" s="113">
        <v>0</v>
      </c>
      <c r="E106" s="114">
        <v>162560436.34999999</v>
      </c>
    </row>
    <row r="107" spans="1:5" ht="24" customHeight="1">
      <c r="A107" s="138" t="s">
        <v>126</v>
      </c>
      <c r="B107" s="139">
        <v>118135552.19</v>
      </c>
      <c r="C107" s="139">
        <v>1822070406.0799999</v>
      </c>
      <c r="D107" s="139">
        <v>1364377325.1800001</v>
      </c>
      <c r="E107" s="140">
        <v>575828633.09000003</v>
      </c>
    </row>
    <row r="108" spans="1:5" ht="24" customHeight="1">
      <c r="A108" s="112" t="s">
        <v>464</v>
      </c>
      <c r="B108" s="113">
        <v>22821103.559999999</v>
      </c>
      <c r="C108" s="113">
        <v>4006449.36</v>
      </c>
      <c r="D108" s="113">
        <v>1958858.07</v>
      </c>
      <c r="E108" s="114">
        <v>24868694.850000001</v>
      </c>
    </row>
    <row r="109" spans="1:5" ht="24" customHeight="1">
      <c r="A109" s="112" t="s">
        <v>906</v>
      </c>
      <c r="B109" s="113">
        <v>95134148.629999995</v>
      </c>
      <c r="C109" s="113">
        <v>55010349.219999999</v>
      </c>
      <c r="D109" s="113">
        <v>37684859.609999999</v>
      </c>
      <c r="E109" s="114">
        <v>112459638.23999999</v>
      </c>
    </row>
    <row r="110" spans="1:5" ht="24" customHeight="1">
      <c r="A110" s="112" t="s">
        <v>907</v>
      </c>
      <c r="B110" s="113">
        <v>0</v>
      </c>
      <c r="C110" s="113">
        <v>163150000</v>
      </c>
      <c r="D110" s="113">
        <v>163150000</v>
      </c>
      <c r="E110" s="114">
        <v>0</v>
      </c>
    </row>
    <row r="111" spans="1:5" ht="24" customHeight="1">
      <c r="A111" s="112" t="s">
        <v>908</v>
      </c>
      <c r="B111" s="113">
        <v>0</v>
      </c>
      <c r="C111" s="113">
        <v>1598500000</v>
      </c>
      <c r="D111" s="113">
        <v>1160000000</v>
      </c>
      <c r="E111" s="114">
        <v>438500000</v>
      </c>
    </row>
    <row r="112" spans="1:5" ht="24" customHeight="1">
      <c r="A112" s="112" t="s">
        <v>909</v>
      </c>
      <c r="B112" s="113">
        <v>180300</v>
      </c>
      <c r="C112" s="113">
        <v>1403607.5</v>
      </c>
      <c r="D112" s="113">
        <v>1583607.5</v>
      </c>
      <c r="E112" s="114">
        <v>300</v>
      </c>
    </row>
    <row r="113" spans="1:5" ht="24" customHeight="1">
      <c r="A113" s="138" t="s">
        <v>127</v>
      </c>
      <c r="B113" s="139">
        <v>556616723.79999995</v>
      </c>
      <c r="C113" s="139">
        <v>110959598.47</v>
      </c>
      <c r="D113" s="139">
        <v>124483245.03</v>
      </c>
      <c r="E113" s="140">
        <v>543093077.24000001</v>
      </c>
    </row>
    <row r="114" spans="1:5" ht="24" customHeight="1">
      <c r="A114" s="112" t="s">
        <v>465</v>
      </c>
      <c r="B114" s="113">
        <v>87539994.319999993</v>
      </c>
      <c r="C114" s="113">
        <v>0</v>
      </c>
      <c r="D114" s="113">
        <v>200000</v>
      </c>
      <c r="E114" s="114">
        <v>87339994.319999993</v>
      </c>
    </row>
    <row r="115" spans="1:5" ht="24" customHeight="1">
      <c r="A115" s="112" t="s">
        <v>466</v>
      </c>
      <c r="B115" s="113">
        <v>52633061.520000003</v>
      </c>
      <c r="C115" s="113">
        <v>64170285.969999999</v>
      </c>
      <c r="D115" s="113">
        <v>70316929.359999999</v>
      </c>
      <c r="E115" s="114">
        <v>46486418.130000003</v>
      </c>
    </row>
    <row r="116" spans="1:5" ht="24" customHeight="1">
      <c r="A116" s="112" t="s">
        <v>467</v>
      </c>
      <c r="B116" s="113">
        <v>416443667.95999998</v>
      </c>
      <c r="C116" s="113">
        <v>46789312.5</v>
      </c>
      <c r="D116" s="113">
        <v>53966315.670000002</v>
      </c>
      <c r="E116" s="114">
        <v>409266664.79000002</v>
      </c>
    </row>
    <row r="117" spans="1:5" ht="24" customHeight="1">
      <c r="A117" s="138" t="s">
        <v>105</v>
      </c>
      <c r="B117" s="139">
        <v>8445591812.8400002</v>
      </c>
      <c r="C117" s="139">
        <v>69665708374.869995</v>
      </c>
      <c r="D117" s="139">
        <v>62735178633.019997</v>
      </c>
      <c r="E117" s="140">
        <v>15376121554.690001</v>
      </c>
    </row>
    <row r="118" spans="1:5" ht="24" customHeight="1">
      <c r="A118" s="112" t="s">
        <v>468</v>
      </c>
      <c r="B118" s="113">
        <v>84018250.280000001</v>
      </c>
      <c r="C118" s="113">
        <v>0</v>
      </c>
      <c r="D118" s="113">
        <v>0</v>
      </c>
      <c r="E118" s="114">
        <v>84018250.280000001</v>
      </c>
    </row>
    <row r="119" spans="1:5" ht="24" customHeight="1">
      <c r="A119" s="112" t="s">
        <v>469</v>
      </c>
      <c r="B119" s="113">
        <v>5929577537.9300003</v>
      </c>
      <c r="C119" s="113">
        <v>32150875390.080002</v>
      </c>
      <c r="D119" s="113">
        <v>30855725400.93</v>
      </c>
      <c r="E119" s="114">
        <v>7224727527.0799999</v>
      </c>
    </row>
    <row r="120" spans="1:5" ht="24" customHeight="1">
      <c r="A120" s="112" t="s">
        <v>470</v>
      </c>
      <c r="B120" s="113">
        <v>1550587.16</v>
      </c>
      <c r="C120" s="113">
        <v>0</v>
      </c>
      <c r="D120" s="113">
        <v>0</v>
      </c>
      <c r="E120" s="114">
        <v>1550587.16</v>
      </c>
    </row>
    <row r="121" spans="1:5" ht="24" customHeight="1">
      <c r="A121" s="112" t="s">
        <v>471</v>
      </c>
      <c r="B121" s="113">
        <v>79367720.540000007</v>
      </c>
      <c r="C121" s="113">
        <v>218927269.53999999</v>
      </c>
      <c r="D121" s="113">
        <v>217484606.03</v>
      </c>
      <c r="E121" s="114">
        <v>80810384.049999997</v>
      </c>
    </row>
    <row r="122" spans="1:5" ht="24" customHeight="1">
      <c r="A122" s="112" t="s">
        <v>472</v>
      </c>
      <c r="B122" s="113">
        <v>10096467.539999999</v>
      </c>
      <c r="C122" s="113">
        <v>1489256.39</v>
      </c>
      <c r="D122" s="113">
        <v>1419839.92</v>
      </c>
      <c r="E122" s="114">
        <v>10165884.01</v>
      </c>
    </row>
    <row r="123" spans="1:5" ht="24" customHeight="1">
      <c r="A123" s="112" t="s">
        <v>473</v>
      </c>
      <c r="B123" s="113">
        <v>44059435.859999999</v>
      </c>
      <c r="C123" s="113">
        <v>297474.15999999997</v>
      </c>
      <c r="D123" s="113">
        <v>199973.8</v>
      </c>
      <c r="E123" s="114">
        <v>44156936.219999999</v>
      </c>
    </row>
    <row r="124" spans="1:5" ht="24" customHeight="1">
      <c r="A124" s="112" t="s">
        <v>474</v>
      </c>
      <c r="B124" s="113">
        <v>750</v>
      </c>
      <c r="C124" s="113">
        <v>0</v>
      </c>
      <c r="D124" s="113">
        <v>0</v>
      </c>
      <c r="E124" s="114">
        <v>750</v>
      </c>
    </row>
    <row r="125" spans="1:5" ht="24" customHeight="1">
      <c r="A125" s="112" t="s">
        <v>475</v>
      </c>
      <c r="B125" s="113">
        <v>142.86000000000001</v>
      </c>
      <c r="C125" s="113">
        <v>132</v>
      </c>
      <c r="D125" s="113">
        <v>0</v>
      </c>
      <c r="E125" s="114">
        <v>274.86</v>
      </c>
    </row>
    <row r="126" spans="1:5" ht="24" customHeight="1">
      <c r="A126" s="112" t="s">
        <v>901</v>
      </c>
      <c r="B126" s="113">
        <v>0</v>
      </c>
      <c r="C126" s="113">
        <v>304268082.76999998</v>
      </c>
      <c r="D126" s="113">
        <v>0</v>
      </c>
      <c r="E126" s="114">
        <v>304268082.76999998</v>
      </c>
    </row>
    <row r="127" spans="1:5" ht="24" customHeight="1">
      <c r="A127" s="112" t="s">
        <v>476</v>
      </c>
      <c r="B127" s="113">
        <v>318335.99</v>
      </c>
      <c r="C127" s="113">
        <v>7023.67</v>
      </c>
      <c r="D127" s="113">
        <v>7061.97</v>
      </c>
      <c r="E127" s="114">
        <v>318297.69</v>
      </c>
    </row>
    <row r="128" spans="1:5" ht="24" customHeight="1">
      <c r="A128" s="112" t="s">
        <v>477</v>
      </c>
      <c r="B128" s="113">
        <v>104575475.78</v>
      </c>
      <c r="C128" s="113">
        <v>0</v>
      </c>
      <c r="D128" s="113">
        <v>0</v>
      </c>
      <c r="E128" s="114">
        <v>104575475.78</v>
      </c>
    </row>
    <row r="129" spans="1:5" ht="24" customHeight="1">
      <c r="A129" s="112" t="s">
        <v>478</v>
      </c>
      <c r="B129" s="113">
        <v>73958791.890000001</v>
      </c>
      <c r="C129" s="113">
        <v>0</v>
      </c>
      <c r="D129" s="113">
        <v>0</v>
      </c>
      <c r="E129" s="114">
        <v>73958791.890000001</v>
      </c>
    </row>
    <row r="130" spans="1:5" ht="24" customHeight="1">
      <c r="A130" s="112" t="s">
        <v>479</v>
      </c>
      <c r="B130" s="113">
        <v>32523281.079999998</v>
      </c>
      <c r="C130" s="113">
        <v>0</v>
      </c>
      <c r="D130" s="113">
        <v>0</v>
      </c>
      <c r="E130" s="114">
        <v>32523281.079999998</v>
      </c>
    </row>
    <row r="131" spans="1:5" ht="24" customHeight="1">
      <c r="A131" s="112" t="s">
        <v>914</v>
      </c>
      <c r="B131" s="113">
        <v>1113674.07</v>
      </c>
      <c r="C131" s="113">
        <v>0</v>
      </c>
      <c r="D131" s="113">
        <v>0</v>
      </c>
      <c r="E131" s="114">
        <v>1113674.07</v>
      </c>
    </row>
    <row r="132" spans="1:5" ht="24" customHeight="1">
      <c r="A132" s="112" t="s">
        <v>481</v>
      </c>
      <c r="B132" s="113">
        <v>17846381.140000001</v>
      </c>
      <c r="C132" s="113">
        <v>35323047.380000003</v>
      </c>
      <c r="D132" s="113">
        <v>37431226.109999999</v>
      </c>
      <c r="E132" s="114">
        <v>15738202.41</v>
      </c>
    </row>
    <row r="133" spans="1:5" ht="24" customHeight="1">
      <c r="A133" s="112" t="s">
        <v>482</v>
      </c>
      <c r="B133" s="113">
        <v>113259670.19</v>
      </c>
      <c r="C133" s="113">
        <v>152198160</v>
      </c>
      <c r="D133" s="113">
        <v>80000000</v>
      </c>
      <c r="E133" s="114">
        <v>185457830.19</v>
      </c>
    </row>
    <row r="134" spans="1:5" ht="24" customHeight="1">
      <c r="A134" s="112" t="s">
        <v>483</v>
      </c>
      <c r="B134" s="113">
        <v>1727706351.3499999</v>
      </c>
      <c r="C134" s="113">
        <v>12266845.939999999</v>
      </c>
      <c r="D134" s="113">
        <v>481098360</v>
      </c>
      <c r="E134" s="114">
        <v>1258874837.29</v>
      </c>
    </row>
    <row r="135" spans="1:5" ht="24" customHeight="1">
      <c r="A135" s="112" t="s">
        <v>484</v>
      </c>
      <c r="B135" s="113">
        <v>225601298.25</v>
      </c>
      <c r="C135" s="113">
        <v>8426121.1500000004</v>
      </c>
      <c r="D135" s="113">
        <v>1164931.78</v>
      </c>
      <c r="E135" s="114">
        <v>232862487.62</v>
      </c>
    </row>
    <row r="136" spans="1:5" ht="24" customHeight="1">
      <c r="A136" s="112" t="s">
        <v>485</v>
      </c>
      <c r="B136" s="113">
        <v>17660.689999999999</v>
      </c>
      <c r="C136" s="113">
        <v>36781629571.790001</v>
      </c>
      <c r="D136" s="113">
        <v>31060647232.48</v>
      </c>
      <c r="E136" s="114">
        <v>5721000000</v>
      </c>
    </row>
    <row r="137" spans="1:5" ht="24" customHeight="1">
      <c r="A137" s="112" t="s">
        <v>792</v>
      </c>
      <c r="B137" s="113">
        <v>0.24</v>
      </c>
      <c r="C137" s="113">
        <v>0</v>
      </c>
      <c r="D137" s="113">
        <v>0</v>
      </c>
      <c r="E137" s="114">
        <v>0.24</v>
      </c>
    </row>
    <row r="138" spans="1:5" ht="24" customHeight="1">
      <c r="A138" s="138" t="s">
        <v>128</v>
      </c>
      <c r="B138" s="139">
        <v>41889977774.690002</v>
      </c>
      <c r="C138" s="139">
        <v>102604704804.99001</v>
      </c>
      <c r="D138" s="139">
        <v>106611772204.48</v>
      </c>
      <c r="E138" s="140">
        <v>37882910375.199997</v>
      </c>
    </row>
    <row r="139" spans="1:5" ht="24" customHeight="1">
      <c r="A139" s="112" t="s">
        <v>486</v>
      </c>
      <c r="B139" s="113">
        <v>54505368.530000001</v>
      </c>
      <c r="C139" s="113">
        <v>911990152.5</v>
      </c>
      <c r="D139" s="113">
        <v>955000000</v>
      </c>
      <c r="E139" s="114">
        <v>11495521.029999999</v>
      </c>
    </row>
    <row r="140" spans="1:5" ht="24" customHeight="1">
      <c r="A140" s="112" t="s">
        <v>487</v>
      </c>
      <c r="B140" s="113">
        <v>1297687.8</v>
      </c>
      <c r="C140" s="113">
        <v>4213757.9000000004</v>
      </c>
      <c r="D140" s="113">
        <v>0</v>
      </c>
      <c r="E140" s="114">
        <v>5511445.7000000002</v>
      </c>
    </row>
    <row r="141" spans="1:5" ht="24" customHeight="1">
      <c r="A141" s="112" t="s">
        <v>488</v>
      </c>
      <c r="B141" s="113">
        <v>584567478.57000005</v>
      </c>
      <c r="C141" s="113">
        <v>2060126733.4200001</v>
      </c>
      <c r="D141" s="113">
        <v>2307566000</v>
      </c>
      <c r="E141" s="114">
        <v>337128211.99000001</v>
      </c>
    </row>
    <row r="142" spans="1:5" ht="24" customHeight="1">
      <c r="A142" s="112" t="s">
        <v>489</v>
      </c>
      <c r="B142" s="113">
        <v>764886.07</v>
      </c>
      <c r="C142" s="113">
        <v>60794674.229999997</v>
      </c>
      <c r="D142" s="113">
        <v>56795095.710000001</v>
      </c>
      <c r="E142" s="114">
        <v>4764464.59</v>
      </c>
    </row>
    <row r="143" spans="1:5" ht="24" customHeight="1">
      <c r="A143" s="112" t="s">
        <v>490</v>
      </c>
      <c r="B143" s="113">
        <v>8376010708.3199997</v>
      </c>
      <c r="C143" s="113">
        <v>75525408326.169998</v>
      </c>
      <c r="D143" s="113">
        <v>78793757187.110001</v>
      </c>
      <c r="E143" s="114">
        <v>5107661847.3800001</v>
      </c>
    </row>
    <row r="144" spans="1:5" ht="24" customHeight="1">
      <c r="A144" s="112" t="s">
        <v>491</v>
      </c>
      <c r="B144" s="113">
        <v>37613989.659999996</v>
      </c>
      <c r="C144" s="113">
        <v>202730119.75999999</v>
      </c>
      <c r="D144" s="113">
        <v>124000000</v>
      </c>
      <c r="E144" s="114">
        <v>116344109.42</v>
      </c>
    </row>
    <row r="145" spans="1:5" ht="24" customHeight="1">
      <c r="A145" s="112" t="s">
        <v>492</v>
      </c>
      <c r="B145" s="113">
        <v>14121933856.99</v>
      </c>
      <c r="C145" s="113">
        <v>473435336.94999999</v>
      </c>
      <c r="D145" s="113">
        <v>3621139921.6599998</v>
      </c>
      <c r="E145" s="114">
        <v>10974229272.280001</v>
      </c>
    </row>
    <row r="146" spans="1:5" ht="24" customHeight="1">
      <c r="A146" s="112" t="s">
        <v>493</v>
      </c>
      <c r="B146" s="113">
        <v>15055630700.700001</v>
      </c>
      <c r="C146" s="113">
        <v>4303746987.8500004</v>
      </c>
      <c r="D146" s="113">
        <v>0</v>
      </c>
      <c r="E146" s="114">
        <v>19359377688.549999</v>
      </c>
    </row>
    <row r="147" spans="1:5" ht="24" customHeight="1">
      <c r="A147" s="112" t="s">
        <v>494</v>
      </c>
      <c r="B147" s="113">
        <v>3153770129.3499999</v>
      </c>
      <c r="C147" s="113">
        <v>11191495115.389999</v>
      </c>
      <c r="D147" s="113">
        <v>12653771000</v>
      </c>
      <c r="E147" s="114">
        <v>1691494244.74</v>
      </c>
    </row>
    <row r="148" spans="1:5" ht="24" customHeight="1">
      <c r="A148" s="112" t="s">
        <v>495</v>
      </c>
      <c r="B148" s="113">
        <v>1710128.44</v>
      </c>
      <c r="C148" s="113">
        <v>366993.63</v>
      </c>
      <c r="D148" s="113">
        <v>0</v>
      </c>
      <c r="E148" s="114">
        <v>2077122.07</v>
      </c>
    </row>
    <row r="149" spans="1:5" ht="24" customHeight="1">
      <c r="A149" s="112" t="s">
        <v>496</v>
      </c>
      <c r="B149" s="113">
        <v>439744376.26999998</v>
      </c>
      <c r="C149" s="113">
        <v>6121202158.79</v>
      </c>
      <c r="D149" s="113">
        <v>6406743000</v>
      </c>
      <c r="E149" s="114">
        <v>154203535.06</v>
      </c>
    </row>
    <row r="150" spans="1:5" ht="24" customHeight="1">
      <c r="A150" s="112" t="s">
        <v>497</v>
      </c>
      <c r="B150" s="113">
        <v>51022639.18</v>
      </c>
      <c r="C150" s="113">
        <v>1626942675.75</v>
      </c>
      <c r="D150" s="113">
        <v>1669000000</v>
      </c>
      <c r="E150" s="114">
        <v>8965314.9299999997</v>
      </c>
    </row>
    <row r="151" spans="1:5" ht="24" customHeight="1">
      <c r="A151" s="112" t="s">
        <v>498</v>
      </c>
      <c r="B151" s="113">
        <v>6010050.7000000002</v>
      </c>
      <c r="C151" s="113">
        <v>104136359.51000001</v>
      </c>
      <c r="D151" s="113">
        <v>24000000</v>
      </c>
      <c r="E151" s="114">
        <v>86146410.209999993</v>
      </c>
    </row>
    <row r="152" spans="1:5" ht="24" customHeight="1">
      <c r="A152" s="112" t="s">
        <v>499</v>
      </c>
      <c r="B152" s="113">
        <v>5395774.1100000003</v>
      </c>
      <c r="C152" s="113">
        <v>18115413.140000001</v>
      </c>
      <c r="D152" s="113">
        <v>0</v>
      </c>
      <c r="E152" s="114">
        <v>23511187.25</v>
      </c>
    </row>
    <row r="153" spans="1:5" ht="24" customHeight="1">
      <c r="A153" s="138" t="s">
        <v>129</v>
      </c>
      <c r="B153" s="139">
        <v>10633546210.34</v>
      </c>
      <c r="C153" s="139">
        <v>13675999758.9</v>
      </c>
      <c r="D153" s="139">
        <v>20099182499</v>
      </c>
      <c r="E153" s="140">
        <v>4210363470.2399998</v>
      </c>
    </row>
    <row r="154" spans="1:5" ht="24" customHeight="1">
      <c r="A154" s="112" t="s">
        <v>500</v>
      </c>
      <c r="B154" s="188">
        <v>912959207.46000004</v>
      </c>
      <c r="C154" s="188">
        <v>106679994.53</v>
      </c>
      <c r="D154" s="188">
        <v>29524243.52</v>
      </c>
      <c r="E154" s="114">
        <v>990114958.47000003</v>
      </c>
    </row>
    <row r="155" spans="1:5" ht="24" customHeight="1">
      <c r="A155" s="112" t="s">
        <v>501</v>
      </c>
      <c r="B155" s="188">
        <v>739709819.96000004</v>
      </c>
      <c r="C155" s="188">
        <v>87260651.540000007</v>
      </c>
      <c r="D155" s="188">
        <v>807546315.10000002</v>
      </c>
      <c r="E155" s="114">
        <v>19424156.399999999</v>
      </c>
    </row>
    <row r="156" spans="1:5" ht="24" customHeight="1">
      <c r="A156" s="112" t="s">
        <v>502</v>
      </c>
      <c r="B156" s="188">
        <v>94448901.930000007</v>
      </c>
      <c r="C156" s="188">
        <v>12569099.25</v>
      </c>
      <c r="D156" s="188">
        <v>105383796.81</v>
      </c>
      <c r="E156" s="114">
        <v>1634204.37</v>
      </c>
    </row>
    <row r="157" spans="1:5" ht="24" customHeight="1">
      <c r="A157" s="112" t="s">
        <v>503</v>
      </c>
      <c r="B157" s="188">
        <v>50321983.32</v>
      </c>
      <c r="C157" s="188">
        <v>8637283</v>
      </c>
      <c r="D157" s="188">
        <v>57913401.039999999</v>
      </c>
      <c r="E157" s="114">
        <v>1045865.28</v>
      </c>
    </row>
    <row r="158" spans="1:5" ht="24" customHeight="1">
      <c r="A158" s="112" t="s">
        <v>504</v>
      </c>
      <c r="B158" s="188">
        <v>433614889.57999998</v>
      </c>
      <c r="C158" s="188">
        <v>38776543.780000001</v>
      </c>
      <c r="D158" s="188">
        <v>465636579.75999999</v>
      </c>
      <c r="E158" s="114">
        <v>6754853.5999999996</v>
      </c>
    </row>
    <row r="159" spans="1:5" ht="24" customHeight="1">
      <c r="A159" s="112" t="s">
        <v>505</v>
      </c>
      <c r="B159" s="188">
        <v>11540506.109999999</v>
      </c>
      <c r="C159" s="188">
        <v>2274130.13</v>
      </c>
      <c r="D159" s="188">
        <v>13630348.17</v>
      </c>
      <c r="E159" s="114">
        <v>184288.07</v>
      </c>
    </row>
    <row r="160" spans="1:5" ht="24" customHeight="1">
      <c r="A160" s="112" t="s">
        <v>506</v>
      </c>
      <c r="B160" s="188">
        <v>180108922.43000001</v>
      </c>
      <c r="C160" s="188">
        <v>18945264.609999999</v>
      </c>
      <c r="D160" s="188">
        <v>195501368.86000001</v>
      </c>
      <c r="E160" s="114">
        <v>3552818.18</v>
      </c>
    </row>
    <row r="161" spans="1:5" ht="24" customHeight="1">
      <c r="A161" s="112" t="s">
        <v>507</v>
      </c>
      <c r="B161" s="113">
        <v>149632517.87</v>
      </c>
      <c r="C161" s="113">
        <v>10425579.34</v>
      </c>
      <c r="D161" s="113">
        <v>158274584.19</v>
      </c>
      <c r="E161" s="114">
        <v>1783513.02</v>
      </c>
    </row>
    <row r="162" spans="1:5" ht="24" customHeight="1">
      <c r="A162" s="112" t="s">
        <v>508</v>
      </c>
      <c r="B162" s="113">
        <v>60296680.890000001</v>
      </c>
      <c r="C162" s="113">
        <v>6249907.8399999999</v>
      </c>
      <c r="D162" s="113">
        <v>65456540.380000003</v>
      </c>
      <c r="E162" s="114">
        <v>1090048.3500000001</v>
      </c>
    </row>
    <row r="163" spans="1:5" ht="24" customHeight="1">
      <c r="A163" s="112" t="s">
        <v>509</v>
      </c>
      <c r="B163" s="113">
        <v>149593195.16999999</v>
      </c>
      <c r="C163" s="113">
        <v>14990732.460000001</v>
      </c>
      <c r="D163" s="113">
        <v>162051231.44</v>
      </c>
      <c r="E163" s="114">
        <v>2532696.19</v>
      </c>
    </row>
    <row r="164" spans="1:5" ht="24" customHeight="1">
      <c r="A164" s="112" t="s">
        <v>510</v>
      </c>
      <c r="B164" s="113">
        <v>57566050.450000003</v>
      </c>
      <c r="C164" s="113">
        <v>9973447.2899999991</v>
      </c>
      <c r="D164" s="113">
        <v>66275397.859999999</v>
      </c>
      <c r="E164" s="114">
        <v>1264099.8799999999</v>
      </c>
    </row>
    <row r="165" spans="1:5" ht="24" customHeight="1">
      <c r="A165" s="112" t="s">
        <v>511</v>
      </c>
      <c r="B165" s="113">
        <v>446163172.76999998</v>
      </c>
      <c r="C165" s="113">
        <v>50307604.359999999</v>
      </c>
      <c r="D165" s="113">
        <v>482837918.72000003</v>
      </c>
      <c r="E165" s="114">
        <v>13632858.41</v>
      </c>
    </row>
    <row r="166" spans="1:5" ht="24" customHeight="1">
      <c r="A166" s="112" t="s">
        <v>512</v>
      </c>
      <c r="B166" s="113">
        <v>286852545.80000001</v>
      </c>
      <c r="C166" s="113">
        <v>32100308.739999998</v>
      </c>
      <c r="D166" s="113">
        <v>314623563.97000003</v>
      </c>
      <c r="E166" s="114">
        <v>4329290.57</v>
      </c>
    </row>
    <row r="167" spans="1:5" ht="24" customHeight="1">
      <c r="A167" s="112" t="s">
        <v>513</v>
      </c>
      <c r="B167" s="113">
        <v>27846524.140000001</v>
      </c>
      <c r="C167" s="113">
        <v>5834688.8399999999</v>
      </c>
      <c r="D167" s="113">
        <v>32695637.809999999</v>
      </c>
      <c r="E167" s="114">
        <v>985575.17</v>
      </c>
    </row>
    <row r="168" spans="1:5" ht="24" customHeight="1">
      <c r="A168" s="112" t="s">
        <v>514</v>
      </c>
      <c r="B168" s="113">
        <v>610372296.77999997</v>
      </c>
      <c r="C168" s="113">
        <v>44735941.939999998</v>
      </c>
      <c r="D168" s="113">
        <v>645080350.14999998</v>
      </c>
      <c r="E168" s="114">
        <v>10027888.57</v>
      </c>
    </row>
    <row r="169" spans="1:5" ht="24" customHeight="1">
      <c r="A169" s="112" t="s">
        <v>515</v>
      </c>
      <c r="B169" s="113">
        <v>131527919.5</v>
      </c>
      <c r="C169" s="113">
        <v>17384118.34</v>
      </c>
      <c r="D169" s="113">
        <v>145465781.03999999</v>
      </c>
      <c r="E169" s="114">
        <v>3446256.8</v>
      </c>
    </row>
    <row r="170" spans="1:5" ht="24" customHeight="1">
      <c r="A170" s="112" t="s">
        <v>516</v>
      </c>
      <c r="B170" s="113">
        <v>38112730.93</v>
      </c>
      <c r="C170" s="113">
        <v>4891145.6399999997</v>
      </c>
      <c r="D170" s="113">
        <v>42027929.299999997</v>
      </c>
      <c r="E170" s="114">
        <v>975947.27</v>
      </c>
    </row>
    <row r="171" spans="1:5" ht="24" customHeight="1">
      <c r="A171" s="112" t="s">
        <v>517</v>
      </c>
      <c r="B171" s="113">
        <v>67901721.129999995</v>
      </c>
      <c r="C171" s="113">
        <v>9382490.2300000004</v>
      </c>
      <c r="D171" s="113">
        <v>74607736.170000002</v>
      </c>
      <c r="E171" s="114">
        <v>2676475.19</v>
      </c>
    </row>
    <row r="172" spans="1:5" ht="24" customHeight="1">
      <c r="A172" s="112" t="s">
        <v>518</v>
      </c>
      <c r="B172" s="113">
        <v>669618501.16999996</v>
      </c>
      <c r="C172" s="113">
        <v>60401294.240000002</v>
      </c>
      <c r="D172" s="113">
        <v>716736702.58000004</v>
      </c>
      <c r="E172" s="114">
        <v>13283092.83</v>
      </c>
    </row>
    <row r="173" spans="1:5" ht="24" customHeight="1">
      <c r="A173" s="112" t="s">
        <v>519</v>
      </c>
      <c r="B173" s="113">
        <v>1844324585.8399999</v>
      </c>
      <c r="C173" s="113">
        <v>223729347</v>
      </c>
      <c r="D173" s="113">
        <v>1995613624.1900001</v>
      </c>
      <c r="E173" s="114">
        <v>72440308.650000006</v>
      </c>
    </row>
    <row r="174" spans="1:5" ht="24" customHeight="1">
      <c r="A174" s="112" t="s">
        <v>520</v>
      </c>
      <c r="B174" s="113">
        <v>12871913.17</v>
      </c>
      <c r="C174" s="113">
        <v>1892098.15</v>
      </c>
      <c r="D174" s="113">
        <v>14372224.84</v>
      </c>
      <c r="E174" s="114">
        <v>391786.48</v>
      </c>
    </row>
    <row r="175" spans="1:5" ht="24" customHeight="1">
      <c r="A175" s="112" t="s">
        <v>521</v>
      </c>
      <c r="B175" s="113">
        <v>145750643.56</v>
      </c>
      <c r="C175" s="113">
        <v>38010597.82</v>
      </c>
      <c r="D175" s="113">
        <v>177680899.61000001</v>
      </c>
      <c r="E175" s="114">
        <v>6080341.7699999996</v>
      </c>
    </row>
    <row r="176" spans="1:5" ht="24" customHeight="1">
      <c r="A176" s="112" t="s">
        <v>522</v>
      </c>
      <c r="B176" s="113">
        <v>288293629.20999998</v>
      </c>
      <c r="C176" s="113">
        <v>0</v>
      </c>
      <c r="D176" s="113">
        <v>0</v>
      </c>
      <c r="E176" s="114">
        <v>288293629.20999998</v>
      </c>
    </row>
    <row r="177" spans="1:5" ht="24" customHeight="1">
      <c r="A177" s="112" t="s">
        <v>523</v>
      </c>
      <c r="B177" s="113">
        <v>11958511.23</v>
      </c>
      <c r="C177" s="113">
        <v>105259404.43000001</v>
      </c>
      <c r="D177" s="113">
        <v>97284180.599999994</v>
      </c>
      <c r="E177" s="114">
        <v>19933735.059999999</v>
      </c>
    </row>
    <row r="178" spans="1:5" ht="24" customHeight="1">
      <c r="A178" s="112" t="s">
        <v>524</v>
      </c>
      <c r="B178" s="113">
        <v>7117050.8499999996</v>
      </c>
      <c r="C178" s="113">
        <v>14382784</v>
      </c>
      <c r="D178" s="113">
        <v>14000000</v>
      </c>
      <c r="E178" s="114">
        <v>7499834.8499999996</v>
      </c>
    </row>
    <row r="179" spans="1:5" ht="24" customHeight="1">
      <c r="A179" s="112" t="s">
        <v>525</v>
      </c>
      <c r="B179" s="113">
        <v>298670691.87</v>
      </c>
      <c r="C179" s="113">
        <v>37287441.18</v>
      </c>
      <c r="D179" s="113">
        <v>150000000</v>
      </c>
      <c r="E179" s="114">
        <v>185958133.05000001</v>
      </c>
    </row>
    <row r="180" spans="1:5" ht="24" customHeight="1">
      <c r="A180" s="112" t="s">
        <v>526</v>
      </c>
      <c r="B180" s="113">
        <v>36437543.509999998</v>
      </c>
      <c r="C180" s="113">
        <v>117643537.84</v>
      </c>
      <c r="D180" s="113">
        <v>148231657.52000001</v>
      </c>
      <c r="E180" s="114">
        <v>5849423.8300000001</v>
      </c>
    </row>
    <row r="181" spans="1:5" ht="24" customHeight="1">
      <c r="A181" s="112" t="s">
        <v>527</v>
      </c>
      <c r="B181" s="113">
        <v>3529965.76</v>
      </c>
      <c r="C181" s="113">
        <v>18093890.940000001</v>
      </c>
      <c r="D181" s="113">
        <v>20000000</v>
      </c>
      <c r="E181" s="114">
        <v>1623856.7</v>
      </c>
    </row>
    <row r="182" spans="1:5" ht="24" customHeight="1">
      <c r="A182" s="112" t="s">
        <v>528</v>
      </c>
      <c r="B182" s="113">
        <v>16462027.91</v>
      </c>
      <c r="C182" s="113">
        <v>521045328.63</v>
      </c>
      <c r="D182" s="113">
        <v>450150000</v>
      </c>
      <c r="E182" s="114">
        <v>87357356.540000007</v>
      </c>
    </row>
    <row r="183" spans="1:5" ht="24" customHeight="1">
      <c r="A183" s="112" t="s">
        <v>529</v>
      </c>
      <c r="B183" s="113">
        <v>157674879.25</v>
      </c>
      <c r="C183" s="113">
        <v>35396924.399999999</v>
      </c>
      <c r="D183" s="113">
        <v>18500000</v>
      </c>
      <c r="E183" s="114">
        <v>174571803.65000001</v>
      </c>
    </row>
    <row r="184" spans="1:5" ht="24" customHeight="1">
      <c r="A184" s="112" t="s">
        <v>530</v>
      </c>
      <c r="B184" s="113">
        <v>77258133.849999994</v>
      </c>
      <c r="C184" s="113">
        <v>66631246.600000001</v>
      </c>
      <c r="D184" s="113">
        <v>25000000</v>
      </c>
      <c r="E184" s="114">
        <v>118889380.45</v>
      </c>
    </row>
    <row r="185" spans="1:5" ht="24" customHeight="1">
      <c r="A185" s="112" t="s">
        <v>531</v>
      </c>
      <c r="B185" s="113">
        <v>71421266.370000005</v>
      </c>
      <c r="C185" s="113">
        <v>51081480.32</v>
      </c>
      <c r="D185" s="113">
        <v>0</v>
      </c>
      <c r="E185" s="114">
        <v>122502746.69</v>
      </c>
    </row>
    <row r="186" spans="1:5" ht="24" customHeight="1">
      <c r="A186" s="112" t="s">
        <v>532</v>
      </c>
      <c r="B186" s="113">
        <v>55938036.340000004</v>
      </c>
      <c r="C186" s="113">
        <v>122270562.7</v>
      </c>
      <c r="D186" s="113">
        <v>158373629.19999999</v>
      </c>
      <c r="E186" s="114">
        <v>19834969.84</v>
      </c>
    </row>
    <row r="187" spans="1:5" ht="24" customHeight="1">
      <c r="A187" s="112" t="s">
        <v>533</v>
      </c>
      <c r="B187" s="113">
        <v>0</v>
      </c>
      <c r="C187" s="113">
        <v>216441166.38</v>
      </c>
      <c r="D187" s="113">
        <v>166209778.62</v>
      </c>
      <c r="E187" s="114">
        <v>50231387.759999998</v>
      </c>
    </row>
    <row r="188" spans="1:5" ht="24" customHeight="1">
      <c r="A188" s="112" t="s">
        <v>534</v>
      </c>
      <c r="B188" s="113">
        <v>7573995.8399999999</v>
      </c>
      <c r="C188" s="113">
        <v>563357710.03999996</v>
      </c>
      <c r="D188" s="113">
        <v>550000000</v>
      </c>
      <c r="E188" s="114">
        <v>20931705.879999999</v>
      </c>
    </row>
    <row r="189" spans="1:5" ht="24" customHeight="1">
      <c r="A189" s="112" t="s">
        <v>535</v>
      </c>
      <c r="B189" s="113">
        <v>10872864.41</v>
      </c>
      <c r="C189" s="113">
        <v>121922341.87</v>
      </c>
      <c r="D189" s="113">
        <v>110000000</v>
      </c>
      <c r="E189" s="114">
        <v>22795206.280000001</v>
      </c>
    </row>
    <row r="190" spans="1:5" ht="24" customHeight="1">
      <c r="A190" s="112" t="s">
        <v>536</v>
      </c>
      <c r="B190" s="113">
        <v>59707978.990000002</v>
      </c>
      <c r="C190" s="113">
        <v>96373235.450000003</v>
      </c>
      <c r="D190" s="113">
        <v>74770186.450000003</v>
      </c>
      <c r="E190" s="114">
        <v>81311027.989999995</v>
      </c>
    </row>
    <row r="191" spans="1:5" ht="24" customHeight="1">
      <c r="A191" s="112" t="s">
        <v>537</v>
      </c>
      <c r="B191" s="113">
        <v>7464840.1100000003</v>
      </c>
      <c r="C191" s="113">
        <v>56877978.770000003</v>
      </c>
      <c r="D191" s="113">
        <v>36166517.759999998</v>
      </c>
      <c r="E191" s="114">
        <v>28176301.120000001</v>
      </c>
    </row>
    <row r="192" spans="1:5" ht="24" customHeight="1">
      <c r="A192" s="112" t="s">
        <v>796</v>
      </c>
      <c r="B192" s="113">
        <v>0</v>
      </c>
      <c r="C192" s="113">
        <v>31611116.379999999</v>
      </c>
      <c r="D192" s="113">
        <v>20269206.600000001</v>
      </c>
      <c r="E192" s="114">
        <v>11341909.779999999</v>
      </c>
    </row>
    <row r="193" spans="1:5" ht="24" customHeight="1">
      <c r="A193" s="112" t="s">
        <v>538</v>
      </c>
      <c r="B193" s="113">
        <v>4154717.33</v>
      </c>
      <c r="C193" s="113">
        <v>32841460.960000001</v>
      </c>
      <c r="D193" s="113">
        <v>36939992.82</v>
      </c>
      <c r="E193" s="114">
        <v>56185.47</v>
      </c>
    </row>
    <row r="194" spans="1:5" ht="24" customHeight="1">
      <c r="A194" s="112" t="s">
        <v>539</v>
      </c>
      <c r="B194" s="113">
        <v>85775.97</v>
      </c>
      <c r="C194" s="113">
        <v>70021741.540000007</v>
      </c>
      <c r="D194" s="113">
        <v>46000000</v>
      </c>
      <c r="E194" s="114">
        <v>24107517.510000002</v>
      </c>
    </row>
    <row r="195" spans="1:5" ht="24" customHeight="1">
      <c r="A195" s="112" t="s">
        <v>540</v>
      </c>
      <c r="B195" s="113">
        <v>0</v>
      </c>
      <c r="C195" s="113">
        <v>98413458.180000007</v>
      </c>
      <c r="D195" s="113">
        <v>83467293.900000006</v>
      </c>
      <c r="E195" s="114">
        <v>14946164.279999999</v>
      </c>
    </row>
    <row r="196" spans="1:5" ht="24" customHeight="1">
      <c r="A196" s="112" t="s">
        <v>541</v>
      </c>
      <c r="B196" s="113">
        <v>111599.21</v>
      </c>
      <c r="C196" s="113">
        <v>10869095.289999999</v>
      </c>
      <c r="D196" s="113">
        <v>6867371.7599999998</v>
      </c>
      <c r="E196" s="114">
        <v>4113322.74</v>
      </c>
    </row>
    <row r="197" spans="1:5" ht="24" customHeight="1">
      <c r="A197" s="112" t="s">
        <v>542</v>
      </c>
      <c r="B197" s="113">
        <v>0</v>
      </c>
      <c r="C197" s="113">
        <v>648191758.27999997</v>
      </c>
      <c r="D197" s="113">
        <v>641745763.87</v>
      </c>
      <c r="E197" s="114">
        <v>6445994.4100000001</v>
      </c>
    </row>
    <row r="198" spans="1:5" ht="24" customHeight="1">
      <c r="A198" s="112" t="s">
        <v>543</v>
      </c>
      <c r="B198" s="113">
        <v>133776582.51000001</v>
      </c>
      <c r="C198" s="113">
        <v>651417382.52999997</v>
      </c>
      <c r="D198" s="113">
        <v>644040411.84000003</v>
      </c>
      <c r="E198" s="114">
        <v>141153553.19999999</v>
      </c>
    </row>
    <row r="199" spans="1:5" ht="24" customHeight="1">
      <c r="A199" s="112" t="s">
        <v>544</v>
      </c>
      <c r="B199" s="113">
        <v>29332772.309999999</v>
      </c>
      <c r="C199" s="113">
        <v>95549084.280000001</v>
      </c>
      <c r="D199" s="113">
        <v>105162169.27</v>
      </c>
      <c r="E199" s="114">
        <v>19719687.32</v>
      </c>
    </row>
    <row r="200" spans="1:5" ht="24" customHeight="1">
      <c r="A200" s="112" t="s">
        <v>545</v>
      </c>
      <c r="B200" s="113">
        <v>19991521.640000001</v>
      </c>
      <c r="C200" s="113">
        <v>95510638.549999997</v>
      </c>
      <c r="D200" s="113">
        <v>89835416.280000001</v>
      </c>
      <c r="E200" s="114">
        <v>25666743.91</v>
      </c>
    </row>
    <row r="201" spans="1:5" ht="24" customHeight="1">
      <c r="A201" s="112" t="s">
        <v>546</v>
      </c>
      <c r="B201" s="113">
        <v>107238144.06</v>
      </c>
      <c r="C201" s="113">
        <v>289387795.61000001</v>
      </c>
      <c r="D201" s="113">
        <v>337459553.99000001</v>
      </c>
      <c r="E201" s="114">
        <v>59166385.68</v>
      </c>
    </row>
    <row r="202" spans="1:5" ht="24" customHeight="1">
      <c r="A202" s="112" t="s">
        <v>547</v>
      </c>
      <c r="B202" s="113">
        <v>4108028.93</v>
      </c>
      <c r="C202" s="113">
        <v>20551365.120000001</v>
      </c>
      <c r="D202" s="113">
        <v>20978242.870000001</v>
      </c>
      <c r="E202" s="114">
        <v>3681151.18</v>
      </c>
    </row>
    <row r="203" spans="1:5" ht="24" customHeight="1">
      <c r="A203" s="112" t="s">
        <v>548</v>
      </c>
      <c r="B203" s="113">
        <v>38250425.920000002</v>
      </c>
      <c r="C203" s="113">
        <v>196863248.16</v>
      </c>
      <c r="D203" s="113">
        <v>194999203.13</v>
      </c>
      <c r="E203" s="114">
        <v>40114470.950000003</v>
      </c>
    </row>
    <row r="204" spans="1:5" ht="24" customHeight="1">
      <c r="A204" s="112" t="s">
        <v>549</v>
      </c>
      <c r="B204" s="113">
        <v>20470853.25</v>
      </c>
      <c r="C204" s="113">
        <v>101718707.84</v>
      </c>
      <c r="D204" s="113">
        <v>101066036.5</v>
      </c>
      <c r="E204" s="114">
        <v>21123524.59</v>
      </c>
    </row>
    <row r="205" spans="1:5" ht="24" customHeight="1">
      <c r="A205" s="112" t="s">
        <v>550</v>
      </c>
      <c r="B205" s="113">
        <v>11846394.6</v>
      </c>
      <c r="C205" s="113">
        <v>59655881.68</v>
      </c>
      <c r="D205" s="113">
        <v>59109601.600000001</v>
      </c>
      <c r="E205" s="114">
        <v>12392674.68</v>
      </c>
    </row>
    <row r="206" spans="1:5" ht="24" customHeight="1">
      <c r="A206" s="112" t="s">
        <v>551</v>
      </c>
      <c r="B206" s="113">
        <v>46346077.189999998</v>
      </c>
      <c r="C206" s="113">
        <v>139352285.02000001</v>
      </c>
      <c r="D206" s="113">
        <v>157462143.38999999</v>
      </c>
      <c r="E206" s="114">
        <v>28236218.82</v>
      </c>
    </row>
    <row r="207" spans="1:5" ht="24" customHeight="1">
      <c r="A207" s="112" t="s">
        <v>552</v>
      </c>
      <c r="B207" s="113">
        <v>15237892.880000001</v>
      </c>
      <c r="C207" s="113">
        <v>77563526.549999997</v>
      </c>
      <c r="D207" s="113">
        <v>77127299.75</v>
      </c>
      <c r="E207" s="114">
        <v>15674119.68</v>
      </c>
    </row>
    <row r="208" spans="1:5" ht="24" customHeight="1">
      <c r="A208" s="112" t="s">
        <v>553</v>
      </c>
      <c r="B208" s="113">
        <v>95803135.629999995</v>
      </c>
      <c r="C208" s="113">
        <v>505136465.56999999</v>
      </c>
      <c r="D208" s="113">
        <v>499391943.44</v>
      </c>
      <c r="E208" s="114">
        <v>101547657.76000001</v>
      </c>
    </row>
    <row r="209" spans="1:5" ht="24" customHeight="1">
      <c r="A209" s="112" t="s">
        <v>554</v>
      </c>
      <c r="B209" s="113">
        <v>81768601.920000002</v>
      </c>
      <c r="C209" s="113">
        <v>364773300.13</v>
      </c>
      <c r="D209" s="113">
        <v>370342406.06</v>
      </c>
      <c r="E209" s="114">
        <v>76199495.989999995</v>
      </c>
    </row>
    <row r="210" spans="1:5" ht="24" customHeight="1">
      <c r="A210" s="112" t="s">
        <v>555</v>
      </c>
      <c r="B210" s="113">
        <v>6650430.3600000003</v>
      </c>
      <c r="C210" s="113">
        <v>27194379.760000002</v>
      </c>
      <c r="D210" s="113">
        <v>27529777.940000001</v>
      </c>
      <c r="E210" s="114">
        <v>6315032.1799999997</v>
      </c>
    </row>
    <row r="211" spans="1:5" ht="24" customHeight="1">
      <c r="A211" s="112" t="s">
        <v>556</v>
      </c>
      <c r="B211" s="113">
        <v>85360411.260000005</v>
      </c>
      <c r="C211" s="113">
        <v>437604501.97000003</v>
      </c>
      <c r="D211" s="113">
        <v>433099222.55000001</v>
      </c>
      <c r="E211" s="114">
        <v>89865690.680000007</v>
      </c>
    </row>
    <row r="212" spans="1:5" ht="24" customHeight="1">
      <c r="A212" s="112" t="s">
        <v>557</v>
      </c>
      <c r="B212" s="113">
        <v>16794423.100000001</v>
      </c>
      <c r="C212" s="113">
        <v>85824988.439999998</v>
      </c>
      <c r="D212" s="113">
        <v>84697590.180000007</v>
      </c>
      <c r="E212" s="114">
        <v>17921821.359999999</v>
      </c>
    </row>
    <row r="213" spans="1:5" ht="24" customHeight="1">
      <c r="A213" s="112" t="s">
        <v>558</v>
      </c>
      <c r="B213" s="113">
        <v>4554667.41</v>
      </c>
      <c r="C213" s="113">
        <v>28406945.550000001</v>
      </c>
      <c r="D213" s="113">
        <v>27297968.75</v>
      </c>
      <c r="E213" s="114">
        <v>5663644.21</v>
      </c>
    </row>
    <row r="214" spans="1:5" ht="24" customHeight="1">
      <c r="A214" s="112" t="s">
        <v>559</v>
      </c>
      <c r="B214" s="113">
        <v>1302173.82</v>
      </c>
      <c r="C214" s="113">
        <v>7185029.5099999998</v>
      </c>
      <c r="D214" s="113">
        <v>7157159.54</v>
      </c>
      <c r="E214" s="114">
        <v>1330043.79</v>
      </c>
    </row>
    <row r="215" spans="1:5" ht="24" customHeight="1">
      <c r="A215" s="112" t="s">
        <v>560</v>
      </c>
      <c r="B215" s="113">
        <v>65466412.960000001</v>
      </c>
      <c r="C215" s="113">
        <v>340368941.50999999</v>
      </c>
      <c r="D215" s="113">
        <v>335804808.68000001</v>
      </c>
      <c r="E215" s="114">
        <v>70030545.790000007</v>
      </c>
    </row>
    <row r="216" spans="1:5" ht="24" customHeight="1">
      <c r="A216" s="112" t="s">
        <v>561</v>
      </c>
      <c r="B216" s="113">
        <v>352705314.52999997</v>
      </c>
      <c r="C216" s="113">
        <v>923640179.02999997</v>
      </c>
      <c r="D216" s="113">
        <v>1092022747.97</v>
      </c>
      <c r="E216" s="114">
        <v>184322745.59</v>
      </c>
    </row>
    <row r="217" spans="1:5" ht="24" customHeight="1">
      <c r="A217" s="112" t="s">
        <v>562</v>
      </c>
      <c r="B217" s="113">
        <v>1763268.05</v>
      </c>
      <c r="C217" s="113">
        <v>9219733.7100000009</v>
      </c>
      <c r="D217" s="113">
        <v>9127043.5299999993</v>
      </c>
      <c r="E217" s="114">
        <v>1855958.23</v>
      </c>
    </row>
    <row r="218" spans="1:5" ht="24" customHeight="1">
      <c r="A218" s="112" t="s">
        <v>563</v>
      </c>
      <c r="B218" s="113">
        <v>52673847.810000002</v>
      </c>
      <c r="C218" s="113">
        <v>233520355.36000001</v>
      </c>
      <c r="D218" s="113">
        <v>237768224.50999999</v>
      </c>
      <c r="E218" s="114">
        <v>48425978.659999996</v>
      </c>
    </row>
    <row r="219" spans="1:5" ht="24" customHeight="1">
      <c r="A219" s="112" t="s">
        <v>564</v>
      </c>
      <c r="B219" s="113">
        <v>127895121.08</v>
      </c>
      <c r="C219" s="113">
        <v>742019938.86000001</v>
      </c>
      <c r="D219" s="113">
        <v>758765993.32000005</v>
      </c>
      <c r="E219" s="114">
        <v>111149066.62</v>
      </c>
    </row>
    <row r="220" spans="1:5" ht="24" customHeight="1">
      <c r="A220" s="112" t="s">
        <v>565</v>
      </c>
      <c r="B220" s="113">
        <v>38137874.149999999</v>
      </c>
      <c r="C220" s="113">
        <v>109294016.54000001</v>
      </c>
      <c r="D220" s="113">
        <v>130202700.14</v>
      </c>
      <c r="E220" s="114">
        <v>17229190.550000001</v>
      </c>
    </row>
    <row r="221" spans="1:5" ht="24" customHeight="1">
      <c r="A221" s="112" t="s">
        <v>566</v>
      </c>
      <c r="B221" s="113">
        <v>31151948.07</v>
      </c>
      <c r="C221" s="113">
        <v>157853520.56999999</v>
      </c>
      <c r="D221" s="113">
        <v>148727440.00999999</v>
      </c>
      <c r="E221" s="114">
        <v>40278028.630000003</v>
      </c>
    </row>
    <row r="222" spans="1:5" ht="24" customHeight="1">
      <c r="A222" s="112" t="s">
        <v>567</v>
      </c>
      <c r="B222" s="113">
        <v>98462634.569999993</v>
      </c>
      <c r="C222" s="113">
        <v>330071309.32999998</v>
      </c>
      <c r="D222" s="113">
        <v>380892889.12</v>
      </c>
      <c r="E222" s="114">
        <v>47641054.780000001</v>
      </c>
    </row>
    <row r="223" spans="1:5" ht="24" customHeight="1">
      <c r="A223" s="112" t="s">
        <v>568</v>
      </c>
      <c r="B223" s="113">
        <v>4972479.37</v>
      </c>
      <c r="C223" s="113">
        <v>28025112.07</v>
      </c>
      <c r="D223" s="113">
        <v>30931373.719999999</v>
      </c>
      <c r="E223" s="114">
        <v>2066217.72</v>
      </c>
    </row>
    <row r="224" spans="1:5" ht="24" customHeight="1">
      <c r="A224" s="112" t="s">
        <v>569</v>
      </c>
      <c r="B224" s="113">
        <v>84539470.540000007</v>
      </c>
      <c r="C224" s="113">
        <v>336623443.44999999</v>
      </c>
      <c r="D224" s="113">
        <v>370970144.11000001</v>
      </c>
      <c r="E224" s="114">
        <v>50192769.880000003</v>
      </c>
    </row>
    <row r="225" spans="1:5" ht="24" customHeight="1">
      <c r="A225" s="112" t="s">
        <v>570</v>
      </c>
      <c r="B225" s="113">
        <v>24979358.100000001</v>
      </c>
      <c r="C225" s="113">
        <v>127460165.42</v>
      </c>
      <c r="D225" s="113">
        <v>132880626.08</v>
      </c>
      <c r="E225" s="114">
        <v>19558897.440000001</v>
      </c>
    </row>
    <row r="226" spans="1:5" ht="24" customHeight="1">
      <c r="A226" s="112" t="s">
        <v>571</v>
      </c>
      <c r="B226" s="113">
        <v>23555886.510000002</v>
      </c>
      <c r="C226" s="113">
        <v>78735590.730000004</v>
      </c>
      <c r="D226" s="113">
        <v>90280589.959999993</v>
      </c>
      <c r="E226" s="114">
        <v>12010887.279999999</v>
      </c>
    </row>
    <row r="227" spans="1:5" ht="24" customHeight="1">
      <c r="A227" s="112" t="s">
        <v>572</v>
      </c>
      <c r="B227" s="113">
        <v>43359283.549999997</v>
      </c>
      <c r="C227" s="113">
        <v>144693852.68000001</v>
      </c>
      <c r="D227" s="113">
        <v>166542102.34</v>
      </c>
      <c r="E227" s="114">
        <v>21511033.890000001</v>
      </c>
    </row>
    <row r="228" spans="1:5" ht="24" customHeight="1">
      <c r="A228" s="112" t="s">
        <v>573</v>
      </c>
      <c r="B228" s="113">
        <v>33442075.670000002</v>
      </c>
      <c r="C228" s="113">
        <v>175996211.44999999</v>
      </c>
      <c r="D228" s="113">
        <v>183999438.34</v>
      </c>
      <c r="E228" s="114">
        <v>25438848.780000001</v>
      </c>
    </row>
    <row r="229" spans="1:5" ht="24" customHeight="1">
      <c r="A229" s="112" t="s">
        <v>574</v>
      </c>
      <c r="B229" s="113">
        <v>56096900.100000001</v>
      </c>
      <c r="C229" s="113">
        <v>340429404.69</v>
      </c>
      <c r="D229" s="113">
        <v>344438277.87</v>
      </c>
      <c r="E229" s="114">
        <v>52088026.920000002</v>
      </c>
    </row>
    <row r="230" spans="1:5" ht="24" customHeight="1">
      <c r="A230" s="112" t="s">
        <v>575</v>
      </c>
      <c r="B230" s="113">
        <v>146145710.16999999</v>
      </c>
      <c r="C230" s="113">
        <v>474061716.31</v>
      </c>
      <c r="D230" s="113">
        <v>548582657.04999995</v>
      </c>
      <c r="E230" s="114">
        <v>71624769.430000007</v>
      </c>
    </row>
    <row r="231" spans="1:5" ht="24" customHeight="1">
      <c r="A231" s="112" t="s">
        <v>576</v>
      </c>
      <c r="B231" s="113">
        <v>18109049.890000001</v>
      </c>
      <c r="C231" s="113">
        <v>49790138.170000002</v>
      </c>
      <c r="D231" s="113">
        <v>59498021.479999997</v>
      </c>
      <c r="E231" s="114">
        <v>8401166.5800000001</v>
      </c>
    </row>
    <row r="232" spans="1:5" ht="24" customHeight="1">
      <c r="A232" s="112" t="s">
        <v>577</v>
      </c>
      <c r="B232" s="113">
        <v>57997306.380000003</v>
      </c>
      <c r="C232" s="113">
        <v>355721496.16000003</v>
      </c>
      <c r="D232" s="113">
        <v>361428825.39999998</v>
      </c>
      <c r="E232" s="114">
        <v>52289977.140000001</v>
      </c>
    </row>
    <row r="233" spans="1:5" ht="24" customHeight="1">
      <c r="A233" s="112" t="s">
        <v>578</v>
      </c>
      <c r="B233" s="113">
        <v>22891822.309999999</v>
      </c>
      <c r="C233" s="113">
        <v>124744169.31</v>
      </c>
      <c r="D233" s="113">
        <v>130225957.77</v>
      </c>
      <c r="E233" s="114">
        <v>17410033.850000001</v>
      </c>
    </row>
    <row r="234" spans="1:5" ht="24" customHeight="1">
      <c r="A234" s="112" t="s">
        <v>579</v>
      </c>
      <c r="B234" s="113">
        <v>9229823.8200000003</v>
      </c>
      <c r="C234" s="113">
        <v>58923206.420000002</v>
      </c>
      <c r="D234" s="113">
        <v>58960704.280000001</v>
      </c>
      <c r="E234" s="114">
        <v>9192325.9600000009</v>
      </c>
    </row>
    <row r="235" spans="1:5" ht="24" customHeight="1">
      <c r="A235" s="112" t="s">
        <v>580</v>
      </c>
      <c r="B235" s="113">
        <v>10129989.49</v>
      </c>
      <c r="C235" s="113">
        <v>76512036.180000007</v>
      </c>
      <c r="D235" s="113">
        <v>77743583.019999996</v>
      </c>
      <c r="E235" s="114">
        <v>8898442.6500000004</v>
      </c>
    </row>
    <row r="236" spans="1:5" ht="24" customHeight="1">
      <c r="A236" s="112" t="s">
        <v>581</v>
      </c>
      <c r="B236" s="113">
        <v>83456898.510000005</v>
      </c>
      <c r="C236" s="113">
        <v>339035221.29000002</v>
      </c>
      <c r="D236" s="113">
        <v>371704521.29000002</v>
      </c>
      <c r="E236" s="114">
        <v>50787598.509999998</v>
      </c>
    </row>
    <row r="237" spans="1:5" ht="24" customHeight="1">
      <c r="A237" s="112" t="s">
        <v>582</v>
      </c>
      <c r="B237" s="113">
        <v>204599011.19999999</v>
      </c>
      <c r="C237" s="113">
        <v>612290630.04999995</v>
      </c>
      <c r="D237" s="113">
        <v>718550396.47000003</v>
      </c>
      <c r="E237" s="114">
        <v>98339244.780000001</v>
      </c>
    </row>
    <row r="238" spans="1:5" ht="24" customHeight="1">
      <c r="A238" s="112" t="s">
        <v>583</v>
      </c>
      <c r="B238" s="113">
        <v>3138962.51</v>
      </c>
      <c r="C238" s="113">
        <v>17929154.34</v>
      </c>
      <c r="D238" s="113">
        <v>18457312.699999999</v>
      </c>
      <c r="E238" s="114">
        <v>2610804.15</v>
      </c>
    </row>
    <row r="239" spans="1:5" ht="24" customHeight="1">
      <c r="A239" s="112" t="s">
        <v>584</v>
      </c>
      <c r="B239" s="113">
        <v>79535837.030000001</v>
      </c>
      <c r="C239" s="113">
        <v>463813554.38</v>
      </c>
      <c r="D239" s="113">
        <v>481008218.14999998</v>
      </c>
      <c r="E239" s="114">
        <v>62341173.259999998</v>
      </c>
    </row>
    <row r="240" spans="1:5" ht="24" customHeight="1">
      <c r="A240" s="112" t="s">
        <v>585</v>
      </c>
      <c r="B240" s="113">
        <v>4361165.74</v>
      </c>
      <c r="C240" s="113">
        <v>0</v>
      </c>
      <c r="D240" s="113">
        <v>0</v>
      </c>
      <c r="E240" s="114">
        <v>4361165.74</v>
      </c>
    </row>
    <row r="241" spans="1:5" ht="24" customHeight="1">
      <c r="A241" s="112" t="s">
        <v>586</v>
      </c>
      <c r="B241" s="113">
        <v>105.45</v>
      </c>
      <c r="C241" s="113">
        <v>0</v>
      </c>
      <c r="D241" s="113">
        <v>0</v>
      </c>
      <c r="E241" s="114">
        <v>105.45</v>
      </c>
    </row>
    <row r="242" spans="1:5" ht="24" customHeight="1">
      <c r="A242" s="112" t="s">
        <v>587</v>
      </c>
      <c r="B242" s="113">
        <v>9233.84</v>
      </c>
      <c r="C242" s="113">
        <v>140.26</v>
      </c>
      <c r="D242" s="113">
        <v>0</v>
      </c>
      <c r="E242" s="114">
        <v>9374.1</v>
      </c>
    </row>
    <row r="243" spans="1:5" ht="24" customHeight="1">
      <c r="A243" s="115" t="s">
        <v>588</v>
      </c>
      <c r="B243" s="116">
        <v>38144.18</v>
      </c>
      <c r="C243" s="116">
        <v>65061.11</v>
      </c>
      <c r="D243" s="116">
        <v>0</v>
      </c>
      <c r="E243" s="117">
        <v>103205.29</v>
      </c>
    </row>
  </sheetData>
  <pageMargins left="0.7" right="0.7" top="0.75" bottom="0.75" header="0.3" footer="0.3"/>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31"/>
  <sheetViews>
    <sheetView showGridLines="0" workbookViewId="0">
      <selection activeCell="A13" sqref="A13:XFD13"/>
    </sheetView>
  </sheetViews>
  <sheetFormatPr defaultRowHeight="12.75"/>
  <cols>
    <col min="1" max="1" width="30" style="82" customWidth="1"/>
    <col min="2" max="5" width="16.7109375" style="82" customWidth="1"/>
    <col min="6" max="6" width="4.7109375" style="82" customWidth="1"/>
    <col min="7" max="7" width="9.140625" style="82"/>
    <col min="8" max="8" width="18.140625" style="82" bestFit="1" customWidth="1"/>
    <col min="9" max="16384" width="9.140625" style="82"/>
  </cols>
  <sheetData>
    <row r="1" spans="1:5" s="92" customFormat="1">
      <c r="A1" s="93" t="s">
        <v>359</v>
      </c>
      <c r="B1"/>
      <c r="C1"/>
      <c r="D1" s="80"/>
      <c r="E1" s="80"/>
    </row>
    <row r="2" spans="1:5" s="92" customFormat="1" ht="15.95" customHeight="1">
      <c r="A2" s="103"/>
      <c r="B2"/>
      <c r="C2"/>
      <c r="D2" s="101"/>
      <c r="E2" s="101"/>
    </row>
    <row r="3" spans="1:5" s="92" customFormat="1" ht="15.95" customHeight="1">
      <c r="A3" s="103"/>
      <c r="B3" s="199" t="s">
        <v>919</v>
      </c>
      <c r="C3" s="97"/>
      <c r="D3" s="104"/>
      <c r="E3" s="101"/>
    </row>
    <row r="4" spans="1:5" s="92" customFormat="1" ht="12.75" customHeight="1">
      <c r="A4" s="101"/>
      <c r="B4" s="131"/>
      <c r="C4" s="131"/>
      <c r="D4" s="101"/>
      <c r="E4" s="101"/>
    </row>
    <row r="5" spans="1:5" ht="24" customHeight="1">
      <c r="A5" s="149"/>
      <c r="B5" s="150" t="s">
        <v>888</v>
      </c>
      <c r="C5" s="150" t="s">
        <v>106</v>
      </c>
      <c r="D5" s="150" t="s">
        <v>107</v>
      </c>
      <c r="E5" s="151" t="s">
        <v>108</v>
      </c>
    </row>
    <row r="6" spans="1:5" ht="24" customHeight="1">
      <c r="A6" s="162" t="s">
        <v>63</v>
      </c>
      <c r="B6" s="109">
        <v>56060171883.790001</v>
      </c>
      <c r="C6" s="109">
        <v>416209684064.28998</v>
      </c>
      <c r="D6" s="109">
        <v>411568979639.07001</v>
      </c>
      <c r="E6" s="163">
        <v>60700876309.010002</v>
      </c>
    </row>
    <row r="7" spans="1:5" ht="24" customHeight="1">
      <c r="A7" s="118" t="s">
        <v>120</v>
      </c>
      <c r="B7" s="110">
        <v>1249624.0900000001</v>
      </c>
      <c r="C7" s="110">
        <v>1225158.5</v>
      </c>
      <c r="D7" s="110">
        <v>1965161.93</v>
      </c>
      <c r="E7" s="119">
        <v>509620.66</v>
      </c>
    </row>
    <row r="8" spans="1:5" ht="24" customHeight="1">
      <c r="A8" s="120" t="s">
        <v>130</v>
      </c>
      <c r="B8" s="121">
        <v>1249624.0900000001</v>
      </c>
      <c r="C8" s="121">
        <v>1225158.5</v>
      </c>
      <c r="D8" s="121">
        <v>1965161.93</v>
      </c>
      <c r="E8" s="122">
        <v>509620.66</v>
      </c>
    </row>
    <row r="9" spans="1:5" ht="24" customHeight="1">
      <c r="A9" s="118" t="s">
        <v>121</v>
      </c>
      <c r="B9" s="110">
        <v>20403864765.16</v>
      </c>
      <c r="C9" s="110">
        <v>10888270242.459999</v>
      </c>
      <c r="D9" s="110">
        <v>13639408863.32</v>
      </c>
      <c r="E9" s="119">
        <v>17652726144.299999</v>
      </c>
    </row>
    <row r="10" spans="1:5" ht="24" customHeight="1">
      <c r="A10" s="120" t="s">
        <v>131</v>
      </c>
      <c r="B10" s="121">
        <v>877398558.22000003</v>
      </c>
      <c r="C10" s="121">
        <v>19213482.690000001</v>
      </c>
      <c r="D10" s="121">
        <v>896612040.90999997</v>
      </c>
      <c r="E10" s="122">
        <v>0</v>
      </c>
    </row>
    <row r="11" spans="1:5" ht="24" customHeight="1">
      <c r="A11" s="120" t="s">
        <v>910</v>
      </c>
      <c r="B11" s="121">
        <v>0</v>
      </c>
      <c r="C11" s="121">
        <v>10604332.960000001</v>
      </c>
      <c r="D11" s="121">
        <v>10604332.960000001</v>
      </c>
      <c r="E11" s="122">
        <v>0</v>
      </c>
    </row>
    <row r="12" spans="1:5" ht="24" customHeight="1">
      <c r="A12" s="120" t="s">
        <v>132</v>
      </c>
      <c r="B12" s="121">
        <v>212016825.44999999</v>
      </c>
      <c r="C12" s="121">
        <v>87997544.560000002</v>
      </c>
      <c r="D12" s="121">
        <v>266009834.19999999</v>
      </c>
      <c r="E12" s="122">
        <v>34004535.810000002</v>
      </c>
    </row>
    <row r="13" spans="1:5" ht="24" customHeight="1">
      <c r="A13" s="120" t="s">
        <v>133</v>
      </c>
      <c r="B13" s="121">
        <v>99242.21</v>
      </c>
      <c r="C13" s="121">
        <v>0</v>
      </c>
      <c r="D13" s="121">
        <v>0</v>
      </c>
      <c r="E13" s="122">
        <v>99242.21</v>
      </c>
    </row>
    <row r="14" spans="1:5" ht="24" customHeight="1">
      <c r="A14" s="120" t="s">
        <v>134</v>
      </c>
      <c r="B14" s="121">
        <v>416955910.63999999</v>
      </c>
      <c r="C14" s="121">
        <v>227223585.68000001</v>
      </c>
      <c r="D14" s="121">
        <v>642024091.91999996</v>
      </c>
      <c r="E14" s="122">
        <v>2155404.4</v>
      </c>
    </row>
    <row r="15" spans="1:5" ht="24" customHeight="1">
      <c r="A15" s="120" t="s">
        <v>135</v>
      </c>
      <c r="B15" s="121">
        <v>562559762.97000003</v>
      </c>
      <c r="C15" s="121">
        <v>141922505.19999999</v>
      </c>
      <c r="D15" s="121">
        <v>135925378.00999999</v>
      </c>
      <c r="E15" s="122">
        <v>568556890.15999997</v>
      </c>
    </row>
    <row r="16" spans="1:5" ht="24" customHeight="1">
      <c r="A16" s="120" t="s">
        <v>136</v>
      </c>
      <c r="B16" s="121">
        <v>899048742.15999997</v>
      </c>
      <c r="C16" s="121">
        <v>7426427075.6300001</v>
      </c>
      <c r="D16" s="121">
        <v>8190450068.7399998</v>
      </c>
      <c r="E16" s="122">
        <v>135025749.05000001</v>
      </c>
    </row>
    <row r="17" spans="1:5" ht="24" customHeight="1">
      <c r="A17" s="120" t="s">
        <v>137</v>
      </c>
      <c r="B17" s="121">
        <v>674374.93</v>
      </c>
      <c r="C17" s="121">
        <v>8369.16</v>
      </c>
      <c r="D17" s="121">
        <v>66620.929999999993</v>
      </c>
      <c r="E17" s="122">
        <v>616123.16</v>
      </c>
    </row>
    <row r="18" spans="1:5" ht="24" customHeight="1">
      <c r="A18" s="120" t="s">
        <v>138</v>
      </c>
      <c r="B18" s="121">
        <v>3168490156.9499998</v>
      </c>
      <c r="C18" s="121">
        <v>1339455194.6300001</v>
      </c>
      <c r="D18" s="121">
        <v>1052759644.0700001</v>
      </c>
      <c r="E18" s="122">
        <v>3455185707.5100002</v>
      </c>
    </row>
    <row r="19" spans="1:5" ht="24" customHeight="1">
      <c r="A19" s="120" t="s">
        <v>804</v>
      </c>
      <c r="B19" s="121">
        <v>2500000000</v>
      </c>
      <c r="C19" s="121">
        <v>0</v>
      </c>
      <c r="D19" s="121">
        <v>0</v>
      </c>
      <c r="E19" s="122">
        <v>2500000000</v>
      </c>
    </row>
    <row r="20" spans="1:5" ht="24" customHeight="1">
      <c r="A20" s="120" t="s">
        <v>139</v>
      </c>
      <c r="B20" s="121">
        <v>8310613.1299999999</v>
      </c>
      <c r="C20" s="121">
        <v>3636.83</v>
      </c>
      <c r="D20" s="121">
        <v>0</v>
      </c>
      <c r="E20" s="122">
        <v>8314249.96</v>
      </c>
    </row>
    <row r="21" spans="1:5" ht="24" customHeight="1">
      <c r="A21" s="120" t="s">
        <v>140</v>
      </c>
      <c r="B21" s="121">
        <v>32586606.370000001</v>
      </c>
      <c r="C21" s="121">
        <v>0</v>
      </c>
      <c r="D21" s="121">
        <v>0</v>
      </c>
      <c r="E21" s="122">
        <v>32586606.370000001</v>
      </c>
    </row>
    <row r="22" spans="1:5" ht="24" customHeight="1">
      <c r="A22" s="120" t="s">
        <v>141</v>
      </c>
      <c r="B22" s="121">
        <v>0</v>
      </c>
      <c r="C22" s="121">
        <v>184511621.25999999</v>
      </c>
      <c r="D22" s="121">
        <v>117944468.84</v>
      </c>
      <c r="E22" s="122">
        <v>66567152.420000002</v>
      </c>
    </row>
    <row r="23" spans="1:5" ht="24" customHeight="1">
      <c r="A23" s="120" t="s">
        <v>142</v>
      </c>
      <c r="B23" s="121">
        <v>725730.62</v>
      </c>
      <c r="C23" s="121">
        <v>36714.67</v>
      </c>
      <c r="D23" s="121">
        <v>762445.29</v>
      </c>
      <c r="E23" s="122">
        <v>0</v>
      </c>
    </row>
    <row r="24" spans="1:5" ht="24" customHeight="1">
      <c r="A24" s="120" t="s">
        <v>143</v>
      </c>
      <c r="B24" s="121">
        <v>30747101.129999999</v>
      </c>
      <c r="C24" s="121">
        <v>267500.92</v>
      </c>
      <c r="D24" s="121">
        <v>31014602.050000001</v>
      </c>
      <c r="E24" s="122">
        <v>0</v>
      </c>
    </row>
    <row r="25" spans="1:5" ht="24" customHeight="1">
      <c r="A25" s="120" t="s">
        <v>144</v>
      </c>
      <c r="B25" s="121">
        <v>162899929.88</v>
      </c>
      <c r="C25" s="121">
        <v>154607.67999999999</v>
      </c>
      <c r="D25" s="121">
        <v>5750933.6100000003</v>
      </c>
      <c r="E25" s="122">
        <v>157303603.94999999</v>
      </c>
    </row>
    <row r="26" spans="1:5" ht="24" customHeight="1">
      <c r="A26" s="120" t="s">
        <v>145</v>
      </c>
      <c r="B26" s="121">
        <v>175167652.38</v>
      </c>
      <c r="C26" s="121">
        <v>61673035</v>
      </c>
      <c r="D26" s="121">
        <v>107359727.42</v>
      </c>
      <c r="E26" s="122">
        <v>129480959.95999999</v>
      </c>
    </row>
    <row r="27" spans="1:5" ht="24" customHeight="1">
      <c r="A27" s="120" t="s">
        <v>146</v>
      </c>
      <c r="B27" s="121">
        <v>41451406.649999999</v>
      </c>
      <c r="C27" s="121">
        <v>0</v>
      </c>
      <c r="D27" s="121">
        <v>41451406.649999999</v>
      </c>
      <c r="E27" s="122">
        <v>0</v>
      </c>
    </row>
    <row r="28" spans="1:5" ht="24" customHeight="1">
      <c r="A28" s="120" t="s">
        <v>374</v>
      </c>
      <c r="B28" s="121">
        <v>73102718.480000004</v>
      </c>
      <c r="C28" s="121">
        <v>747047.05</v>
      </c>
      <c r="D28" s="121">
        <v>0</v>
      </c>
      <c r="E28" s="122">
        <v>73849765.530000001</v>
      </c>
    </row>
    <row r="29" spans="1:5" ht="24" customHeight="1">
      <c r="A29" s="120" t="s">
        <v>147</v>
      </c>
      <c r="B29" s="121">
        <v>151882.26999999999</v>
      </c>
      <c r="C29" s="121">
        <v>0</v>
      </c>
      <c r="D29" s="121">
        <v>0</v>
      </c>
      <c r="E29" s="122">
        <v>151882.26999999999</v>
      </c>
    </row>
    <row r="30" spans="1:5" ht="24" customHeight="1">
      <c r="A30" s="120" t="s">
        <v>148</v>
      </c>
      <c r="B30" s="121">
        <v>393459.57</v>
      </c>
      <c r="C30" s="121">
        <v>189500.17</v>
      </c>
      <c r="D30" s="121">
        <v>181125.1</v>
      </c>
      <c r="E30" s="122">
        <v>401834.64</v>
      </c>
    </row>
    <row r="31" spans="1:5" ht="24" customHeight="1">
      <c r="A31" s="120" t="s">
        <v>149</v>
      </c>
      <c r="B31" s="121">
        <v>15837954.390000001</v>
      </c>
      <c r="C31" s="121">
        <v>1370046.69</v>
      </c>
      <c r="D31" s="121">
        <v>1105905.33</v>
      </c>
      <c r="E31" s="122">
        <v>16102095.75</v>
      </c>
    </row>
    <row r="32" spans="1:5" ht="24" customHeight="1">
      <c r="A32" s="120" t="s">
        <v>150</v>
      </c>
      <c r="B32" s="121">
        <v>1275032.21</v>
      </c>
      <c r="C32" s="121">
        <v>0</v>
      </c>
      <c r="D32" s="121">
        <v>0</v>
      </c>
      <c r="E32" s="122">
        <v>1275032.21</v>
      </c>
    </row>
    <row r="33" spans="1:5" ht="24" customHeight="1">
      <c r="A33" s="120" t="s">
        <v>151</v>
      </c>
      <c r="B33" s="121">
        <v>66274459.920000002</v>
      </c>
      <c r="C33" s="121">
        <v>7317.55</v>
      </c>
      <c r="D33" s="121">
        <v>1499243.21</v>
      </c>
      <c r="E33" s="122">
        <v>64782534.259999998</v>
      </c>
    </row>
    <row r="34" spans="1:5" ht="24" customHeight="1">
      <c r="A34" s="120" t="s">
        <v>152</v>
      </c>
      <c r="B34" s="121">
        <v>5097948.22</v>
      </c>
      <c r="C34" s="121">
        <v>3431.27</v>
      </c>
      <c r="D34" s="121">
        <v>1183672.19</v>
      </c>
      <c r="E34" s="122">
        <v>3917707.3</v>
      </c>
    </row>
    <row r="35" spans="1:5" ht="24" customHeight="1">
      <c r="A35" s="120" t="s">
        <v>153</v>
      </c>
      <c r="B35" s="121">
        <v>1076.6500000000001</v>
      </c>
      <c r="C35" s="121">
        <v>0.28999999999999998</v>
      </c>
      <c r="D35" s="121">
        <v>1076.94</v>
      </c>
      <c r="E35" s="122">
        <v>0</v>
      </c>
    </row>
    <row r="36" spans="1:5" ht="24" customHeight="1">
      <c r="A36" s="120" t="s">
        <v>154</v>
      </c>
      <c r="B36" s="121">
        <v>260664634.49000001</v>
      </c>
      <c r="C36" s="121">
        <v>265269045.72</v>
      </c>
      <c r="D36" s="121">
        <v>75899378.459999993</v>
      </c>
      <c r="E36" s="122">
        <v>450034301.75</v>
      </c>
    </row>
    <row r="37" spans="1:5" ht="24" customHeight="1">
      <c r="A37" s="120" t="s">
        <v>155</v>
      </c>
      <c r="B37" s="121">
        <v>1100000000</v>
      </c>
      <c r="C37" s="121">
        <v>0</v>
      </c>
      <c r="D37" s="121">
        <v>0</v>
      </c>
      <c r="E37" s="122">
        <v>1100000000</v>
      </c>
    </row>
    <row r="38" spans="1:5" ht="24" customHeight="1">
      <c r="A38" s="120" t="s">
        <v>156</v>
      </c>
      <c r="B38" s="121">
        <v>723619815.95000005</v>
      </c>
      <c r="C38" s="121">
        <v>27410107.219999999</v>
      </c>
      <c r="D38" s="121">
        <v>74504999.730000004</v>
      </c>
      <c r="E38" s="122">
        <v>676524923.44000006</v>
      </c>
    </row>
    <row r="39" spans="1:5" ht="24" customHeight="1">
      <c r="A39" s="120" t="s">
        <v>157</v>
      </c>
      <c r="B39" s="121">
        <v>7514727.3499999996</v>
      </c>
      <c r="C39" s="121">
        <v>6513165.3600000003</v>
      </c>
      <c r="D39" s="121">
        <v>7598723.1299999999</v>
      </c>
      <c r="E39" s="122">
        <v>6429169.5800000001</v>
      </c>
    </row>
    <row r="40" spans="1:5" ht="24" customHeight="1">
      <c r="A40" s="120" t="s">
        <v>158</v>
      </c>
      <c r="B40" s="121">
        <v>112180209.66</v>
      </c>
      <c r="C40" s="121">
        <v>317350.12</v>
      </c>
      <c r="D40" s="121">
        <v>5738454.4000000004</v>
      </c>
      <c r="E40" s="122">
        <v>106759105.38</v>
      </c>
    </row>
    <row r="41" spans="1:5" ht="24" customHeight="1">
      <c r="A41" s="120" t="s">
        <v>159</v>
      </c>
      <c r="B41" s="121">
        <v>718551445.42999995</v>
      </c>
      <c r="C41" s="121">
        <v>21612323.050000001</v>
      </c>
      <c r="D41" s="121">
        <v>29171099.989999998</v>
      </c>
      <c r="E41" s="122">
        <v>710992668.49000001</v>
      </c>
    </row>
    <row r="42" spans="1:5" ht="24" customHeight="1">
      <c r="A42" s="120" t="s">
        <v>160</v>
      </c>
      <c r="B42" s="121">
        <v>614653.76</v>
      </c>
      <c r="C42" s="121">
        <v>0</v>
      </c>
      <c r="D42" s="121">
        <v>614653.76</v>
      </c>
      <c r="E42" s="122">
        <v>0</v>
      </c>
    </row>
    <row r="43" spans="1:5" ht="24" customHeight="1">
      <c r="A43" s="120" t="s">
        <v>897</v>
      </c>
      <c r="B43" s="121">
        <v>0</v>
      </c>
      <c r="C43" s="121">
        <v>0.16</v>
      </c>
      <c r="D43" s="121">
        <v>0</v>
      </c>
      <c r="E43" s="122">
        <v>0.16</v>
      </c>
    </row>
    <row r="44" spans="1:5" ht="24" customHeight="1">
      <c r="A44" s="120" t="s">
        <v>163</v>
      </c>
      <c r="B44" s="121">
        <v>764663.74</v>
      </c>
      <c r="C44" s="121">
        <v>0</v>
      </c>
      <c r="D44" s="121">
        <v>0</v>
      </c>
      <c r="E44" s="122">
        <v>764663.74</v>
      </c>
    </row>
    <row r="45" spans="1:5" ht="24" customHeight="1">
      <c r="A45" s="120" t="s">
        <v>164</v>
      </c>
      <c r="B45" s="121">
        <v>48165707.68</v>
      </c>
      <c r="C45" s="121">
        <v>50412966.850000001</v>
      </c>
      <c r="D45" s="121">
        <v>53401591.75</v>
      </c>
      <c r="E45" s="122">
        <v>45177082.780000001</v>
      </c>
    </row>
    <row r="46" spans="1:5" ht="24" customHeight="1">
      <c r="A46" s="120" t="s">
        <v>165</v>
      </c>
      <c r="B46" s="121">
        <v>440520.29</v>
      </c>
      <c r="C46" s="121">
        <v>0</v>
      </c>
      <c r="D46" s="121">
        <v>440520.29</v>
      </c>
      <c r="E46" s="122">
        <v>0</v>
      </c>
    </row>
    <row r="47" spans="1:5" ht="24" customHeight="1">
      <c r="A47" s="120" t="s">
        <v>166</v>
      </c>
      <c r="B47" s="121">
        <v>566994624.17999995</v>
      </c>
      <c r="C47" s="121">
        <v>5010</v>
      </c>
      <c r="D47" s="121">
        <v>534932963.77999997</v>
      </c>
      <c r="E47" s="122">
        <v>32066670.399999999</v>
      </c>
    </row>
    <row r="48" spans="1:5" ht="24" customHeight="1">
      <c r="A48" s="120" t="s">
        <v>167</v>
      </c>
      <c r="B48" s="121">
        <v>1454382.79</v>
      </c>
      <c r="C48" s="121">
        <v>1217710.6399999999</v>
      </c>
      <c r="D48" s="121">
        <v>1432663.57</v>
      </c>
      <c r="E48" s="122">
        <v>1239429.8600000001</v>
      </c>
    </row>
    <row r="49" spans="1:5" ht="24" customHeight="1">
      <c r="A49" s="120" t="s">
        <v>168</v>
      </c>
      <c r="B49" s="121">
        <v>123733916.42</v>
      </c>
      <c r="C49" s="121">
        <v>4000</v>
      </c>
      <c r="D49" s="121">
        <v>23802307.469999999</v>
      </c>
      <c r="E49" s="122">
        <v>99935608.950000003</v>
      </c>
    </row>
    <row r="50" spans="1:5" ht="24" customHeight="1">
      <c r="A50" s="120" t="s">
        <v>169</v>
      </c>
      <c r="B50" s="121">
        <v>2275546897.8400002</v>
      </c>
      <c r="C50" s="121">
        <v>664203419.37</v>
      </c>
      <c r="D50" s="121">
        <v>477893961.54000002</v>
      </c>
      <c r="E50" s="122">
        <v>2461856355.6700001</v>
      </c>
    </row>
    <row r="51" spans="1:5" ht="24" customHeight="1">
      <c r="A51" s="120" t="s">
        <v>170</v>
      </c>
      <c r="B51" s="121">
        <v>2276492605.8200002</v>
      </c>
      <c r="C51" s="121">
        <v>118459264.59999999</v>
      </c>
      <c r="D51" s="121">
        <v>173780561.31999999</v>
      </c>
      <c r="E51" s="122">
        <v>2221171309.0999999</v>
      </c>
    </row>
    <row r="52" spans="1:5" ht="24" customHeight="1">
      <c r="A52" s="120" t="s">
        <v>171</v>
      </c>
      <c r="B52" s="121">
        <v>14959021.51</v>
      </c>
      <c r="C52" s="121">
        <v>0.13</v>
      </c>
      <c r="D52" s="121">
        <v>2310079.89</v>
      </c>
      <c r="E52" s="122">
        <v>12648941.75</v>
      </c>
    </row>
    <row r="53" spans="1:5" ht="24" customHeight="1">
      <c r="A53" s="120" t="s">
        <v>172</v>
      </c>
      <c r="B53" s="121">
        <v>3468307.64</v>
      </c>
      <c r="C53" s="121">
        <v>7245.15</v>
      </c>
      <c r="D53" s="121">
        <v>2511100.08</v>
      </c>
      <c r="E53" s="122">
        <v>964452.71</v>
      </c>
    </row>
    <row r="54" spans="1:5" ht="24" customHeight="1">
      <c r="A54" s="120" t="s">
        <v>173</v>
      </c>
      <c r="B54" s="121">
        <v>2144917.2599999998</v>
      </c>
      <c r="C54" s="121">
        <v>2176626.02</v>
      </c>
      <c r="D54" s="121">
        <v>2940720</v>
      </c>
      <c r="E54" s="122">
        <v>1380823.28</v>
      </c>
    </row>
    <row r="55" spans="1:5" ht="24" customHeight="1">
      <c r="A55" s="120" t="s">
        <v>175</v>
      </c>
      <c r="B55" s="121">
        <v>1662945780.8900001</v>
      </c>
      <c r="C55" s="121">
        <v>0</v>
      </c>
      <c r="D55" s="121">
        <v>517618577.61000001</v>
      </c>
      <c r="E55" s="122">
        <v>1145327203.28</v>
      </c>
    </row>
    <row r="56" spans="1:5" ht="24" customHeight="1">
      <c r="A56" s="120" t="s">
        <v>176</v>
      </c>
      <c r="B56" s="121">
        <v>1229301348.1700001</v>
      </c>
      <c r="C56" s="121">
        <v>0</v>
      </c>
      <c r="D56" s="121">
        <v>0</v>
      </c>
      <c r="E56" s="122">
        <v>1229301348.1700001</v>
      </c>
    </row>
    <row r="57" spans="1:5" ht="24" customHeight="1">
      <c r="A57" s="120" t="s">
        <v>177</v>
      </c>
      <c r="B57" s="121">
        <v>5539438.8899999997</v>
      </c>
      <c r="C57" s="121">
        <v>228845458.18000001</v>
      </c>
      <c r="D57" s="121">
        <v>134609888.18000001</v>
      </c>
      <c r="E57" s="122">
        <v>99775008.890000001</v>
      </c>
    </row>
    <row r="58" spans="1:5" ht="24" customHeight="1">
      <c r="A58" s="120" t="s">
        <v>814</v>
      </c>
      <c r="B58" s="121">
        <v>17500000</v>
      </c>
      <c r="C58" s="121">
        <v>0</v>
      </c>
      <c r="D58" s="121">
        <v>17500000</v>
      </c>
      <c r="E58" s="122">
        <v>0</v>
      </c>
    </row>
    <row r="59" spans="1:5" ht="24" customHeight="1">
      <c r="A59" s="118" t="s">
        <v>122</v>
      </c>
      <c r="B59" s="110">
        <v>20321575.620000001</v>
      </c>
      <c r="C59" s="110">
        <v>12250565.189999999</v>
      </c>
      <c r="D59" s="110">
        <v>24541059.300000001</v>
      </c>
      <c r="E59" s="119">
        <v>8031081.5099999998</v>
      </c>
    </row>
    <row r="60" spans="1:5" ht="24" customHeight="1">
      <c r="A60" s="120" t="s">
        <v>178</v>
      </c>
      <c r="B60" s="121">
        <v>20321575.620000001</v>
      </c>
      <c r="C60" s="121">
        <v>12250565.189999999</v>
      </c>
      <c r="D60" s="121">
        <v>24541059.300000001</v>
      </c>
      <c r="E60" s="122">
        <v>8031081.5099999998</v>
      </c>
    </row>
    <row r="61" spans="1:5" ht="24" customHeight="1">
      <c r="A61" s="118" t="s">
        <v>125</v>
      </c>
      <c r="B61" s="110">
        <v>5850471844.4799995</v>
      </c>
      <c r="C61" s="110">
        <v>2153995590.6300001</v>
      </c>
      <c r="D61" s="110">
        <v>2010635421.3499999</v>
      </c>
      <c r="E61" s="119">
        <v>5993832013.7600002</v>
      </c>
    </row>
    <row r="62" spans="1:5" ht="24" customHeight="1">
      <c r="A62" s="120" t="s">
        <v>898</v>
      </c>
      <c r="B62" s="121">
        <v>290006.44</v>
      </c>
      <c r="C62" s="121">
        <v>533371.91</v>
      </c>
      <c r="D62" s="121">
        <v>568505.92000000004</v>
      </c>
      <c r="E62" s="122">
        <v>254872.43</v>
      </c>
    </row>
    <row r="63" spans="1:5" ht="24" customHeight="1">
      <c r="A63" s="120" t="s">
        <v>179</v>
      </c>
      <c r="B63" s="121">
        <v>3832</v>
      </c>
      <c r="C63" s="121">
        <v>49916.6</v>
      </c>
      <c r="D63" s="121">
        <v>24044.9</v>
      </c>
      <c r="E63" s="122">
        <v>29703.7</v>
      </c>
    </row>
    <row r="64" spans="1:5" ht="24" customHeight="1">
      <c r="A64" s="120" t="s">
        <v>180</v>
      </c>
      <c r="B64" s="121">
        <v>1608394994.6900001</v>
      </c>
      <c r="C64" s="121">
        <v>1691226561.74</v>
      </c>
      <c r="D64" s="121">
        <v>1286983989.27</v>
      </c>
      <c r="E64" s="122">
        <v>2012637567.1600001</v>
      </c>
    </row>
    <row r="65" spans="1:5" ht="24" customHeight="1">
      <c r="A65" s="120" t="s">
        <v>915</v>
      </c>
      <c r="B65" s="121">
        <v>0</v>
      </c>
      <c r="C65" s="121">
        <v>1669112.19</v>
      </c>
      <c r="D65" s="121">
        <v>1202684.8600000001</v>
      </c>
      <c r="E65" s="122">
        <v>466427.33</v>
      </c>
    </row>
    <row r="66" spans="1:5" ht="24" customHeight="1">
      <c r="A66" s="120" t="s">
        <v>372</v>
      </c>
      <c r="B66" s="121">
        <v>162560436.34999999</v>
      </c>
      <c r="C66" s="121">
        <v>0</v>
      </c>
      <c r="D66" s="121">
        <v>162560436.34999999</v>
      </c>
      <c r="E66" s="122">
        <v>0</v>
      </c>
    </row>
    <row r="67" spans="1:5" ht="24" customHeight="1">
      <c r="A67" s="120" t="s">
        <v>161</v>
      </c>
      <c r="B67" s="121">
        <v>2312204287.48</v>
      </c>
      <c r="C67" s="121">
        <v>100826922.44</v>
      </c>
      <c r="D67" s="121">
        <v>41737979.149999999</v>
      </c>
      <c r="E67" s="122">
        <v>2371293230.77</v>
      </c>
    </row>
    <row r="68" spans="1:5" ht="24" customHeight="1">
      <c r="A68" s="120" t="s">
        <v>162</v>
      </c>
      <c r="B68" s="121">
        <v>1767018287.52</v>
      </c>
      <c r="C68" s="121">
        <v>359689705.75</v>
      </c>
      <c r="D68" s="121">
        <v>517557780.89999998</v>
      </c>
      <c r="E68" s="122">
        <v>1609150212.3699999</v>
      </c>
    </row>
    <row r="69" spans="1:5" ht="24" customHeight="1">
      <c r="A69" s="118" t="s">
        <v>182</v>
      </c>
      <c r="B69" s="110">
        <v>9300245616.3899994</v>
      </c>
      <c r="C69" s="110">
        <v>307935661420.71997</v>
      </c>
      <c r="D69" s="110">
        <v>300568150078.33002</v>
      </c>
      <c r="E69" s="119">
        <v>16667756958.780001</v>
      </c>
    </row>
    <row r="70" spans="1:5" ht="24" customHeight="1">
      <c r="A70" s="120" t="s">
        <v>183</v>
      </c>
      <c r="B70" s="121">
        <v>9259219146.6700001</v>
      </c>
      <c r="C70" s="121">
        <v>307773278394.17999</v>
      </c>
      <c r="D70" s="121">
        <v>300414246129.84998</v>
      </c>
      <c r="E70" s="122">
        <v>16618251411</v>
      </c>
    </row>
    <row r="71" spans="1:5" ht="24" customHeight="1">
      <c r="A71" s="120" t="s">
        <v>184</v>
      </c>
      <c r="B71" s="121">
        <v>40896306.369999997</v>
      </c>
      <c r="C71" s="121">
        <v>160757602.5</v>
      </c>
      <c r="D71" s="121">
        <v>152404765.75</v>
      </c>
      <c r="E71" s="122">
        <v>49249143.119999997</v>
      </c>
    </row>
    <row r="72" spans="1:5" ht="24" customHeight="1">
      <c r="A72" s="120" t="s">
        <v>185</v>
      </c>
      <c r="B72" s="121">
        <v>130163.35</v>
      </c>
      <c r="C72" s="121">
        <v>1625424.04</v>
      </c>
      <c r="D72" s="121">
        <v>1499182.73</v>
      </c>
      <c r="E72" s="122">
        <v>256404.66</v>
      </c>
    </row>
    <row r="73" spans="1:5" ht="24" customHeight="1">
      <c r="A73" s="118" t="s">
        <v>105</v>
      </c>
      <c r="B73" s="110">
        <v>783948955.00999999</v>
      </c>
      <c r="C73" s="110">
        <v>128381717.95</v>
      </c>
      <c r="D73" s="110">
        <v>121632120.38</v>
      </c>
      <c r="E73" s="119">
        <v>790698552.58000004</v>
      </c>
    </row>
    <row r="74" spans="1:5" ht="24" customHeight="1">
      <c r="A74" s="120" t="s">
        <v>186</v>
      </c>
      <c r="B74" s="121">
        <v>5695256.9400000004</v>
      </c>
      <c r="C74" s="121">
        <v>1014753.59</v>
      </c>
      <c r="D74" s="121">
        <v>2012319.89</v>
      </c>
      <c r="E74" s="122">
        <v>4697690.6399999997</v>
      </c>
    </row>
    <row r="75" spans="1:5" ht="24" customHeight="1">
      <c r="A75" s="120" t="s">
        <v>187</v>
      </c>
      <c r="B75" s="121">
        <v>1500659.51</v>
      </c>
      <c r="C75" s="121">
        <v>1163958.44</v>
      </c>
      <c r="D75" s="121">
        <v>160628.81</v>
      </c>
      <c r="E75" s="122">
        <v>2503989.14</v>
      </c>
    </row>
    <row r="76" spans="1:5" ht="24" customHeight="1">
      <c r="A76" s="120" t="s">
        <v>188</v>
      </c>
      <c r="B76" s="121">
        <v>216436335.71000001</v>
      </c>
      <c r="C76" s="121">
        <v>36179892.119999997</v>
      </c>
      <c r="D76" s="121">
        <v>21753950.93</v>
      </c>
      <c r="E76" s="122">
        <v>230862276.90000001</v>
      </c>
    </row>
    <row r="77" spans="1:5" ht="24" customHeight="1">
      <c r="A77" s="120" t="s">
        <v>189</v>
      </c>
      <c r="B77" s="121">
        <v>306805365.08999997</v>
      </c>
      <c r="C77" s="121">
        <v>8548109.6400000006</v>
      </c>
      <c r="D77" s="121">
        <v>18021624.41</v>
      </c>
      <c r="E77" s="122">
        <v>297331850.31999999</v>
      </c>
    </row>
    <row r="78" spans="1:5" ht="24" customHeight="1">
      <c r="A78" s="120" t="s">
        <v>190</v>
      </c>
      <c r="B78" s="121">
        <v>29661308.559999999</v>
      </c>
      <c r="C78" s="121">
        <v>51042946.689999998</v>
      </c>
      <c r="D78" s="121">
        <v>7559732.6699999999</v>
      </c>
      <c r="E78" s="122">
        <v>73144522.579999998</v>
      </c>
    </row>
    <row r="79" spans="1:5" ht="24" customHeight="1">
      <c r="A79" s="120" t="s">
        <v>191</v>
      </c>
      <c r="B79" s="121">
        <v>1829055.88</v>
      </c>
      <c r="C79" s="121">
        <v>0</v>
      </c>
      <c r="D79" s="121">
        <v>0</v>
      </c>
      <c r="E79" s="122">
        <v>1829055.88</v>
      </c>
    </row>
    <row r="80" spans="1:5" ht="24" customHeight="1">
      <c r="A80" s="120" t="s">
        <v>162</v>
      </c>
      <c r="B80" s="121">
        <v>1953657.97</v>
      </c>
      <c r="C80" s="121">
        <v>0</v>
      </c>
      <c r="D80" s="121">
        <v>0</v>
      </c>
      <c r="E80" s="122">
        <v>1953657.97</v>
      </c>
    </row>
    <row r="81" spans="1:5" ht="24" customHeight="1">
      <c r="A81" s="120" t="s">
        <v>192</v>
      </c>
      <c r="B81" s="121">
        <v>77938426.640000001</v>
      </c>
      <c r="C81" s="121">
        <v>1269.19</v>
      </c>
      <c r="D81" s="121">
        <v>0</v>
      </c>
      <c r="E81" s="122">
        <v>77939695.829999998</v>
      </c>
    </row>
    <row r="82" spans="1:5" ht="24" customHeight="1">
      <c r="A82" s="120" t="s">
        <v>193</v>
      </c>
      <c r="B82" s="121">
        <v>81260179.340000004</v>
      </c>
      <c r="C82" s="121">
        <v>28349331.280000001</v>
      </c>
      <c r="D82" s="121">
        <v>56294728.780000001</v>
      </c>
      <c r="E82" s="122">
        <v>53314781.840000004</v>
      </c>
    </row>
    <row r="83" spans="1:5" ht="24" customHeight="1">
      <c r="A83" s="120" t="s">
        <v>172</v>
      </c>
      <c r="B83" s="121">
        <v>60868709.369999997</v>
      </c>
      <c r="C83" s="121">
        <v>2081457</v>
      </c>
      <c r="D83" s="121">
        <v>15829134.890000001</v>
      </c>
      <c r="E83" s="122">
        <v>47121031.479999997</v>
      </c>
    </row>
    <row r="84" spans="1:5" ht="24" customHeight="1">
      <c r="A84" s="118" t="s">
        <v>128</v>
      </c>
      <c r="B84" s="110">
        <v>17381554927.240002</v>
      </c>
      <c r="C84" s="110">
        <v>94665951869.130005</v>
      </c>
      <c r="D84" s="110">
        <v>94681414065.059998</v>
      </c>
      <c r="E84" s="119">
        <v>17366092731.310001</v>
      </c>
    </row>
    <row r="85" spans="1:5" ht="24" customHeight="1">
      <c r="A85" s="120" t="s">
        <v>194</v>
      </c>
      <c r="B85" s="121">
        <v>7842045.1200000001</v>
      </c>
      <c r="C85" s="121">
        <v>0</v>
      </c>
      <c r="D85" s="121">
        <v>183624.02</v>
      </c>
      <c r="E85" s="122">
        <v>7658421.0999999996</v>
      </c>
    </row>
    <row r="86" spans="1:5" ht="24" customHeight="1">
      <c r="A86" s="120" t="s">
        <v>195</v>
      </c>
      <c r="B86" s="121">
        <v>785646674.13999999</v>
      </c>
      <c r="C86" s="121">
        <v>2155577752.73</v>
      </c>
      <c r="D86" s="121">
        <v>2210079815.6599998</v>
      </c>
      <c r="E86" s="122">
        <v>731144611.21000004</v>
      </c>
    </row>
    <row r="87" spans="1:5" ht="24" customHeight="1">
      <c r="A87" s="120" t="s">
        <v>196</v>
      </c>
      <c r="B87" s="121">
        <v>16586555898.43</v>
      </c>
      <c r="C87" s="121">
        <v>92486944983.059998</v>
      </c>
      <c r="D87" s="121">
        <v>92460150625.380005</v>
      </c>
      <c r="E87" s="122">
        <v>16613350256.110001</v>
      </c>
    </row>
    <row r="88" spans="1:5" ht="24" customHeight="1">
      <c r="A88" s="120" t="s">
        <v>197</v>
      </c>
      <c r="B88" s="121">
        <v>1510309.55</v>
      </c>
      <c r="C88" s="121">
        <v>23429133.34</v>
      </c>
      <c r="D88" s="121">
        <v>11000000</v>
      </c>
      <c r="E88" s="122">
        <v>13939442.890000001</v>
      </c>
    </row>
    <row r="89" spans="1:5" ht="24" customHeight="1">
      <c r="A89" s="118" t="s">
        <v>198</v>
      </c>
      <c r="B89" s="110">
        <v>1586085064.3800001</v>
      </c>
      <c r="C89" s="110">
        <v>413526079.25999999</v>
      </c>
      <c r="D89" s="110">
        <v>328490946.68000001</v>
      </c>
      <c r="E89" s="119">
        <v>1671120196.96</v>
      </c>
    </row>
    <row r="90" spans="1:5" ht="24" customHeight="1">
      <c r="A90" s="120" t="s">
        <v>199</v>
      </c>
      <c r="B90" s="121">
        <v>3172882.44</v>
      </c>
      <c r="C90" s="121">
        <v>272012.96000000002</v>
      </c>
      <c r="D90" s="121">
        <v>502338.19</v>
      </c>
      <c r="E90" s="122">
        <v>2942557.21</v>
      </c>
    </row>
    <row r="91" spans="1:5" ht="24" customHeight="1">
      <c r="A91" s="120" t="s">
        <v>200</v>
      </c>
      <c r="B91" s="121">
        <v>1275290.58</v>
      </c>
      <c r="C91" s="121">
        <v>0</v>
      </c>
      <c r="D91" s="121">
        <v>1198643.8899999999</v>
      </c>
      <c r="E91" s="122">
        <v>76646.69</v>
      </c>
    </row>
    <row r="92" spans="1:5" ht="24" customHeight="1">
      <c r="A92" s="120" t="s">
        <v>364</v>
      </c>
      <c r="B92" s="121">
        <v>4372457.5199999996</v>
      </c>
      <c r="C92" s="121">
        <v>0</v>
      </c>
      <c r="D92" s="121">
        <v>2096447.27</v>
      </c>
      <c r="E92" s="122">
        <v>2276010.25</v>
      </c>
    </row>
    <row r="93" spans="1:5" ht="24" customHeight="1">
      <c r="A93" s="120" t="s">
        <v>201</v>
      </c>
      <c r="B93" s="121">
        <v>53412886.509999998</v>
      </c>
      <c r="C93" s="121">
        <v>3670845.2</v>
      </c>
      <c r="D93" s="121">
        <v>10390051.98</v>
      </c>
      <c r="E93" s="122">
        <v>46693679.729999997</v>
      </c>
    </row>
    <row r="94" spans="1:5" ht="24" customHeight="1">
      <c r="A94" s="120" t="s">
        <v>202</v>
      </c>
      <c r="B94" s="121">
        <v>841292.41</v>
      </c>
      <c r="C94" s="121">
        <v>0</v>
      </c>
      <c r="D94" s="121">
        <v>0</v>
      </c>
      <c r="E94" s="122">
        <v>841292.41</v>
      </c>
    </row>
    <row r="95" spans="1:5" ht="24" customHeight="1">
      <c r="A95" s="120" t="s">
        <v>373</v>
      </c>
      <c r="B95" s="121">
        <v>12940958.24</v>
      </c>
      <c r="C95" s="121">
        <v>3000000</v>
      </c>
      <c r="D95" s="121">
        <v>128866.16</v>
      </c>
      <c r="E95" s="122">
        <v>15812092.08</v>
      </c>
    </row>
    <row r="96" spans="1:5" ht="24" customHeight="1">
      <c r="A96" s="120" t="s">
        <v>203</v>
      </c>
      <c r="B96" s="121">
        <v>118.79</v>
      </c>
      <c r="C96" s="121">
        <v>0</v>
      </c>
      <c r="D96" s="121">
        <v>0</v>
      </c>
      <c r="E96" s="122">
        <v>118.79</v>
      </c>
    </row>
    <row r="97" spans="1:5" ht="24" customHeight="1">
      <c r="A97" s="120" t="s">
        <v>204</v>
      </c>
      <c r="B97" s="121">
        <v>51179.28</v>
      </c>
      <c r="C97" s="121">
        <v>0</v>
      </c>
      <c r="D97" s="121">
        <v>0</v>
      </c>
      <c r="E97" s="122">
        <v>51179.28</v>
      </c>
    </row>
    <row r="98" spans="1:5" ht="24" customHeight="1">
      <c r="A98" s="120" t="s">
        <v>205</v>
      </c>
      <c r="B98" s="121">
        <v>133057.35</v>
      </c>
      <c r="C98" s="121">
        <v>0</v>
      </c>
      <c r="D98" s="121">
        <v>133057.35</v>
      </c>
      <c r="E98" s="122">
        <v>0</v>
      </c>
    </row>
    <row r="99" spans="1:5" ht="24" customHeight="1">
      <c r="A99" s="120" t="s">
        <v>206</v>
      </c>
      <c r="B99" s="121">
        <v>2481015.38</v>
      </c>
      <c r="C99" s="121">
        <v>3343213.04</v>
      </c>
      <c r="D99" s="121">
        <v>3678538.62</v>
      </c>
      <c r="E99" s="122">
        <v>2145689.7999999998</v>
      </c>
    </row>
    <row r="100" spans="1:5" ht="24" customHeight="1">
      <c r="A100" s="120" t="s">
        <v>207</v>
      </c>
      <c r="B100" s="121">
        <v>4911894.67</v>
      </c>
      <c r="C100" s="121">
        <v>3128009.13</v>
      </c>
      <c r="D100" s="121">
        <v>2382277.3199999998</v>
      </c>
      <c r="E100" s="122">
        <v>5657626.4800000004</v>
      </c>
    </row>
    <row r="101" spans="1:5" ht="24" customHeight="1">
      <c r="A101" s="120" t="s">
        <v>208</v>
      </c>
      <c r="B101" s="121">
        <v>745915.24</v>
      </c>
      <c r="C101" s="121">
        <v>2980092.17</v>
      </c>
      <c r="D101" s="121">
        <v>293602.55</v>
      </c>
      <c r="E101" s="122">
        <v>3432404.86</v>
      </c>
    </row>
    <row r="102" spans="1:5" ht="24" customHeight="1">
      <c r="A102" s="120" t="s">
        <v>209</v>
      </c>
      <c r="B102" s="121">
        <v>15900213.560000001</v>
      </c>
      <c r="C102" s="121">
        <v>0</v>
      </c>
      <c r="D102" s="121">
        <v>0</v>
      </c>
      <c r="E102" s="122">
        <v>15900213.560000001</v>
      </c>
    </row>
    <row r="103" spans="1:5" ht="24" customHeight="1">
      <c r="A103" s="120" t="s">
        <v>210</v>
      </c>
      <c r="B103" s="121">
        <v>596073.55000000005</v>
      </c>
      <c r="C103" s="121">
        <v>0</v>
      </c>
      <c r="D103" s="121">
        <v>0</v>
      </c>
      <c r="E103" s="122">
        <v>596073.55000000005</v>
      </c>
    </row>
    <row r="104" spans="1:5" ht="24" customHeight="1">
      <c r="A104" s="120" t="s">
        <v>211</v>
      </c>
      <c r="B104" s="121">
        <v>777907.37</v>
      </c>
      <c r="C104" s="121">
        <v>3261.59</v>
      </c>
      <c r="D104" s="121">
        <v>654053.17000000004</v>
      </c>
      <c r="E104" s="122">
        <v>127115.79</v>
      </c>
    </row>
    <row r="105" spans="1:5" ht="24" customHeight="1">
      <c r="A105" s="120" t="s">
        <v>212</v>
      </c>
      <c r="B105" s="121">
        <v>774.4</v>
      </c>
      <c r="C105" s="121">
        <v>0</v>
      </c>
      <c r="D105" s="121">
        <v>0</v>
      </c>
      <c r="E105" s="122">
        <v>774.4</v>
      </c>
    </row>
    <row r="106" spans="1:5" ht="24" customHeight="1">
      <c r="A106" s="120" t="s">
        <v>370</v>
      </c>
      <c r="B106" s="121">
        <v>20.16</v>
      </c>
      <c r="C106" s="121">
        <v>0</v>
      </c>
      <c r="D106" s="121">
        <v>20.16</v>
      </c>
      <c r="E106" s="122">
        <v>0</v>
      </c>
    </row>
    <row r="107" spans="1:5" ht="24" customHeight="1">
      <c r="A107" s="120" t="s">
        <v>213</v>
      </c>
      <c r="B107" s="121">
        <v>110278.55</v>
      </c>
      <c r="C107" s="121">
        <v>0</v>
      </c>
      <c r="D107" s="121">
        <v>92819.71</v>
      </c>
      <c r="E107" s="122">
        <v>17458.84</v>
      </c>
    </row>
    <row r="108" spans="1:5" ht="24" customHeight="1">
      <c r="A108" s="120" t="s">
        <v>214</v>
      </c>
      <c r="B108" s="121">
        <v>629455.61</v>
      </c>
      <c r="C108" s="121">
        <v>0</v>
      </c>
      <c r="D108" s="121">
        <v>0</v>
      </c>
      <c r="E108" s="122">
        <v>629455.61</v>
      </c>
    </row>
    <row r="109" spans="1:5" ht="24" customHeight="1">
      <c r="A109" s="120" t="s">
        <v>215</v>
      </c>
      <c r="B109" s="121">
        <v>1892865.98</v>
      </c>
      <c r="C109" s="121">
        <v>0</v>
      </c>
      <c r="D109" s="121">
        <v>0</v>
      </c>
      <c r="E109" s="122">
        <v>1892865.98</v>
      </c>
    </row>
    <row r="110" spans="1:5" ht="24" customHeight="1">
      <c r="A110" s="120" t="s">
        <v>375</v>
      </c>
      <c r="B110" s="121">
        <v>243054876.49000001</v>
      </c>
      <c r="C110" s="121">
        <v>292503.58</v>
      </c>
      <c r="D110" s="121">
        <v>39300590.939999998</v>
      </c>
      <c r="E110" s="122">
        <v>204046789.13</v>
      </c>
    </row>
    <row r="111" spans="1:5" ht="24" customHeight="1">
      <c r="A111" s="120" t="s">
        <v>216</v>
      </c>
      <c r="B111" s="121">
        <v>5295941.54</v>
      </c>
      <c r="C111" s="121">
        <v>0</v>
      </c>
      <c r="D111" s="121">
        <v>44033.96</v>
      </c>
      <c r="E111" s="122">
        <v>5251907.58</v>
      </c>
    </row>
    <row r="112" spans="1:5" ht="24" customHeight="1">
      <c r="A112" s="120" t="s">
        <v>217</v>
      </c>
      <c r="B112" s="121">
        <v>6740436.75</v>
      </c>
      <c r="C112" s="121">
        <v>3059781.03</v>
      </c>
      <c r="D112" s="121">
        <v>2708591.2</v>
      </c>
      <c r="E112" s="122">
        <v>7091626.5800000001</v>
      </c>
    </row>
    <row r="113" spans="1:5" ht="24" customHeight="1">
      <c r="A113" s="120" t="s">
        <v>218</v>
      </c>
      <c r="B113" s="121">
        <v>950.42</v>
      </c>
      <c r="C113" s="121">
        <v>0</v>
      </c>
      <c r="D113" s="121">
        <v>0</v>
      </c>
      <c r="E113" s="122">
        <v>950.42</v>
      </c>
    </row>
    <row r="114" spans="1:5" ht="24" customHeight="1">
      <c r="A114" s="120" t="s">
        <v>219</v>
      </c>
      <c r="B114" s="121">
        <v>9300.0499999999993</v>
      </c>
      <c r="C114" s="121">
        <v>0</v>
      </c>
      <c r="D114" s="121">
        <v>0</v>
      </c>
      <c r="E114" s="122">
        <v>9300.0499999999993</v>
      </c>
    </row>
    <row r="115" spans="1:5" ht="24" customHeight="1">
      <c r="A115" s="120" t="s">
        <v>220</v>
      </c>
      <c r="B115" s="121">
        <v>4363703.97</v>
      </c>
      <c r="C115" s="121">
        <v>420000</v>
      </c>
      <c r="D115" s="121">
        <v>904725.14</v>
      </c>
      <c r="E115" s="122">
        <v>3878978.83</v>
      </c>
    </row>
    <row r="116" spans="1:5" ht="24" customHeight="1">
      <c r="A116" s="120" t="s">
        <v>221</v>
      </c>
      <c r="B116" s="121">
        <v>14141435</v>
      </c>
      <c r="C116" s="121">
        <v>5569.02</v>
      </c>
      <c r="D116" s="121">
        <v>22212.69</v>
      </c>
      <c r="E116" s="122">
        <v>14124791.33</v>
      </c>
    </row>
    <row r="117" spans="1:5" ht="24" customHeight="1">
      <c r="A117" s="120" t="s">
        <v>222</v>
      </c>
      <c r="B117" s="121">
        <v>1314.01</v>
      </c>
      <c r="C117" s="121">
        <v>0</v>
      </c>
      <c r="D117" s="121">
        <v>0</v>
      </c>
      <c r="E117" s="122">
        <v>1314.01</v>
      </c>
    </row>
    <row r="118" spans="1:5" ht="24" customHeight="1">
      <c r="A118" s="120" t="s">
        <v>172</v>
      </c>
      <c r="B118" s="121">
        <v>17894785.780000001</v>
      </c>
      <c r="C118" s="121">
        <v>10000000</v>
      </c>
      <c r="D118" s="121">
        <v>1520010.38</v>
      </c>
      <c r="E118" s="122">
        <v>26374775.399999999</v>
      </c>
    </row>
    <row r="119" spans="1:5" ht="24" customHeight="1">
      <c r="A119" s="120" t="s">
        <v>174</v>
      </c>
      <c r="B119" s="121">
        <v>1190335782.78</v>
      </c>
      <c r="C119" s="121">
        <v>383350791.54000002</v>
      </c>
      <c r="D119" s="121">
        <v>262440066</v>
      </c>
      <c r="E119" s="122">
        <v>1311246508.3199999</v>
      </c>
    </row>
    <row r="120" spans="1:5" ht="24" customHeight="1">
      <c r="A120" s="118" t="s">
        <v>129</v>
      </c>
      <c r="B120" s="110">
        <v>732429511.41999996</v>
      </c>
      <c r="C120" s="110">
        <v>10421420.449999999</v>
      </c>
      <c r="D120" s="110">
        <v>192741922.72</v>
      </c>
      <c r="E120" s="119">
        <v>550109009.14999998</v>
      </c>
    </row>
    <row r="121" spans="1:5" ht="24" customHeight="1">
      <c r="A121" s="120" t="s">
        <v>223</v>
      </c>
      <c r="B121" s="121">
        <v>2042.56</v>
      </c>
      <c r="C121" s="121">
        <v>0</v>
      </c>
      <c r="D121" s="121">
        <v>0</v>
      </c>
      <c r="E121" s="122">
        <v>2042.56</v>
      </c>
    </row>
    <row r="122" spans="1:5" ht="24" customHeight="1">
      <c r="A122" s="120" t="s">
        <v>224</v>
      </c>
      <c r="B122" s="121">
        <v>600210.80000000005</v>
      </c>
      <c r="C122" s="121">
        <v>42341.75</v>
      </c>
      <c r="D122" s="121">
        <v>558475.48</v>
      </c>
      <c r="E122" s="122">
        <v>84077.07</v>
      </c>
    </row>
    <row r="123" spans="1:5" ht="24" customHeight="1">
      <c r="A123" s="120" t="s">
        <v>225</v>
      </c>
      <c r="B123" s="121">
        <v>22478055.489999998</v>
      </c>
      <c r="C123" s="121">
        <v>112125</v>
      </c>
      <c r="D123" s="121">
        <v>17645191.899999999</v>
      </c>
      <c r="E123" s="122">
        <v>4944988.59</v>
      </c>
    </row>
    <row r="124" spans="1:5" ht="24" customHeight="1">
      <c r="A124" s="120" t="s">
        <v>226</v>
      </c>
      <c r="B124" s="121">
        <v>538225456.39999998</v>
      </c>
      <c r="C124" s="121">
        <v>9021302.0600000005</v>
      </c>
      <c r="D124" s="121">
        <v>158949063.00999999</v>
      </c>
      <c r="E124" s="122">
        <v>388297695.44999999</v>
      </c>
    </row>
    <row r="125" spans="1:5" ht="24" customHeight="1">
      <c r="A125" s="120" t="s">
        <v>227</v>
      </c>
      <c r="B125" s="121">
        <v>170530597.71000001</v>
      </c>
      <c r="C125" s="121">
        <v>1245651.6399999999</v>
      </c>
      <c r="D125" s="121">
        <v>15568540.02</v>
      </c>
      <c r="E125" s="122">
        <v>156207709.33000001</v>
      </c>
    </row>
    <row r="126" spans="1:5" ht="24" customHeight="1">
      <c r="A126" s="120" t="s">
        <v>229</v>
      </c>
      <c r="B126" s="121">
        <v>356159.88</v>
      </c>
      <c r="C126" s="121">
        <v>0</v>
      </c>
      <c r="D126" s="121">
        <v>20652.310000000001</v>
      </c>
      <c r="E126" s="122">
        <v>335507.57</v>
      </c>
    </row>
    <row r="127" spans="1:5" ht="24" customHeight="1">
      <c r="A127" s="123" t="s">
        <v>230</v>
      </c>
      <c r="B127" s="111">
        <v>236988.58</v>
      </c>
      <c r="C127" s="111">
        <v>0</v>
      </c>
      <c r="D127" s="111">
        <v>0</v>
      </c>
      <c r="E127" s="124">
        <v>236988.58</v>
      </c>
    </row>
    <row r="128" spans="1:5" ht="24" customHeight="1">
      <c r="A128" s="120" t="s">
        <v>227</v>
      </c>
      <c r="B128" s="121">
        <v>189894303.44999999</v>
      </c>
      <c r="C128" s="121">
        <v>6716878.0700000003</v>
      </c>
      <c r="D128" s="121">
        <v>26080583.809999999</v>
      </c>
      <c r="E128" s="122">
        <v>170530597.71000001</v>
      </c>
    </row>
    <row r="129" spans="1:5" ht="24" customHeight="1">
      <c r="A129" s="120" t="s">
        <v>228</v>
      </c>
      <c r="B129" s="121">
        <v>19960.96</v>
      </c>
      <c r="C129" s="121">
        <v>0</v>
      </c>
      <c r="D129" s="121">
        <v>19960.96</v>
      </c>
      <c r="E129" s="122">
        <v>0</v>
      </c>
    </row>
    <row r="130" spans="1:5" ht="24" customHeight="1">
      <c r="A130" s="120" t="s">
        <v>229</v>
      </c>
      <c r="B130" s="121">
        <v>377069.39</v>
      </c>
      <c r="C130" s="121">
        <v>0.39</v>
      </c>
      <c r="D130" s="121">
        <v>20909.900000000001</v>
      </c>
      <c r="E130" s="122">
        <v>356159.88</v>
      </c>
    </row>
    <row r="131" spans="1:5">
      <c r="A131" s="123" t="s">
        <v>230</v>
      </c>
      <c r="B131" s="111">
        <v>236988.58</v>
      </c>
      <c r="C131" s="111">
        <v>0</v>
      </c>
      <c r="D131" s="111">
        <v>0</v>
      </c>
      <c r="E131" s="124">
        <v>236988.58</v>
      </c>
    </row>
  </sheetData>
  <pageMargins left="0.7" right="0.7" top="0.75" bottom="0.75"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1"/>
  <sheetViews>
    <sheetView showGridLines="0" zoomScaleNormal="100" workbookViewId="0">
      <selection activeCell="A5" sqref="A5:E141"/>
    </sheetView>
  </sheetViews>
  <sheetFormatPr defaultRowHeight="12.75"/>
  <cols>
    <col min="1" max="1" width="30" style="82" customWidth="1"/>
    <col min="2" max="5" width="16.7109375" style="82" customWidth="1"/>
    <col min="6" max="6" width="0.28515625" style="82" customWidth="1"/>
    <col min="7" max="7" width="9.140625" style="82"/>
    <col min="8" max="11" width="16.28515625" style="82" bestFit="1" customWidth="1"/>
    <col min="12" max="16384" width="9.140625" style="82"/>
  </cols>
  <sheetData>
    <row r="1" spans="1:5">
      <c r="A1" s="93" t="s">
        <v>368</v>
      </c>
      <c r="B1" s="80"/>
      <c r="C1" s="80"/>
      <c r="D1" s="80"/>
      <c r="E1" s="80"/>
    </row>
    <row r="2" spans="1:5">
      <c r="A2"/>
      <c r="B2" s="80"/>
      <c r="C2" s="80"/>
      <c r="D2" s="80"/>
      <c r="E2" s="80"/>
    </row>
    <row r="3" spans="1:5">
      <c r="A3" s="80"/>
      <c r="B3" s="97" t="s">
        <v>919</v>
      </c>
      <c r="C3" s="80"/>
      <c r="D3" s="80"/>
      <c r="E3" s="80"/>
    </row>
    <row r="4" spans="1:5">
      <c r="A4" s="80"/>
      <c r="B4" s="80"/>
      <c r="C4" s="80"/>
      <c r="D4" s="80"/>
      <c r="E4" s="80"/>
    </row>
    <row r="5" spans="1:5" ht="24" customHeight="1">
      <c r="A5" s="149"/>
      <c r="B5" s="150" t="s">
        <v>888</v>
      </c>
      <c r="C5" s="150" t="s">
        <v>106</v>
      </c>
      <c r="D5" s="150" t="s">
        <v>107</v>
      </c>
      <c r="E5" s="151" t="s">
        <v>108</v>
      </c>
    </row>
    <row r="6" spans="1:5" ht="24" customHeight="1">
      <c r="A6" s="128" t="s">
        <v>63</v>
      </c>
      <c r="B6" s="109">
        <v>93719672635.220001</v>
      </c>
      <c r="C6" s="109">
        <v>202634091752.56</v>
      </c>
      <c r="D6" s="109">
        <v>196018780117.60999</v>
      </c>
      <c r="E6" s="163">
        <v>100334984270.17001</v>
      </c>
    </row>
    <row r="7" spans="1:5" ht="24" customHeight="1">
      <c r="A7" s="118" t="s">
        <v>121</v>
      </c>
      <c r="B7" s="110">
        <v>4760291668.6400003</v>
      </c>
      <c r="C7" s="110">
        <v>10724899229.469999</v>
      </c>
      <c r="D7" s="110">
        <v>10651673215.389999</v>
      </c>
      <c r="E7" s="119">
        <v>4833517682.7200003</v>
      </c>
    </row>
    <row r="8" spans="1:5" ht="24" customHeight="1">
      <c r="A8" s="125" t="s">
        <v>231</v>
      </c>
      <c r="B8" s="126">
        <v>174130154.50999999</v>
      </c>
      <c r="C8" s="126">
        <v>46567556.259999998</v>
      </c>
      <c r="D8" s="126">
        <v>52615097.640000001</v>
      </c>
      <c r="E8" s="127">
        <v>168082613.13</v>
      </c>
    </row>
    <row r="9" spans="1:5" ht="24" customHeight="1">
      <c r="A9" s="125" t="s">
        <v>232</v>
      </c>
      <c r="B9" s="126">
        <v>500535289.93000001</v>
      </c>
      <c r="C9" s="126">
        <v>178911091.02000001</v>
      </c>
      <c r="D9" s="126">
        <v>117991369.95</v>
      </c>
      <c r="E9" s="127">
        <v>561455011</v>
      </c>
    </row>
    <row r="10" spans="1:5" ht="24" customHeight="1">
      <c r="A10" s="125" t="s">
        <v>233</v>
      </c>
      <c r="B10" s="126">
        <v>30708172.789999999</v>
      </c>
      <c r="C10" s="126">
        <v>13354410.43</v>
      </c>
      <c r="D10" s="126">
        <v>3742266.24</v>
      </c>
      <c r="E10" s="127">
        <v>40320316.979999997</v>
      </c>
    </row>
    <row r="11" spans="1:5" ht="24" customHeight="1">
      <c r="A11" s="125" t="s">
        <v>234</v>
      </c>
      <c r="B11" s="126">
        <v>376073656.13</v>
      </c>
      <c r="C11" s="126">
        <v>49036045.359999999</v>
      </c>
      <c r="D11" s="126">
        <v>49017935.020000003</v>
      </c>
      <c r="E11" s="127">
        <v>376091766.47000003</v>
      </c>
    </row>
    <row r="12" spans="1:5" ht="24" customHeight="1">
      <c r="A12" s="125" t="s">
        <v>235</v>
      </c>
      <c r="B12" s="126">
        <v>547535585.19000006</v>
      </c>
      <c r="C12" s="126">
        <v>18711153.75</v>
      </c>
      <c r="D12" s="126">
        <v>27450582.420000002</v>
      </c>
      <c r="E12" s="127">
        <v>538796156.51999998</v>
      </c>
    </row>
    <row r="13" spans="1:5" ht="24" customHeight="1">
      <c r="A13" s="125" t="s">
        <v>236</v>
      </c>
      <c r="B13" s="126">
        <v>1247773882.03</v>
      </c>
      <c r="C13" s="126">
        <v>2682282.84</v>
      </c>
      <c r="D13" s="126">
        <v>2782183.43</v>
      </c>
      <c r="E13" s="127">
        <v>1247673981.4400001</v>
      </c>
    </row>
    <row r="14" spans="1:5" ht="24" customHeight="1">
      <c r="A14" s="125" t="s">
        <v>237</v>
      </c>
      <c r="B14" s="126">
        <v>127469649.36</v>
      </c>
      <c r="C14" s="126">
        <v>8818445118.4400005</v>
      </c>
      <c r="D14" s="126">
        <v>8874453237.4899998</v>
      </c>
      <c r="E14" s="127">
        <v>71461530.310000002</v>
      </c>
    </row>
    <row r="15" spans="1:5" ht="24" customHeight="1">
      <c r="A15" s="125" t="s">
        <v>238</v>
      </c>
      <c r="B15" s="126">
        <v>1756065278.7</v>
      </c>
      <c r="C15" s="126">
        <v>1597191571.3699999</v>
      </c>
      <c r="D15" s="126">
        <v>1523620543.2</v>
      </c>
      <c r="E15" s="127">
        <v>1829636306.8699999</v>
      </c>
    </row>
    <row r="16" spans="1:5" ht="24" customHeight="1">
      <c r="A16" s="118" t="s">
        <v>239</v>
      </c>
      <c r="B16" s="110">
        <v>3948770079.8000002</v>
      </c>
      <c r="C16" s="110">
        <v>453739390.92000002</v>
      </c>
      <c r="D16" s="110">
        <v>2128502248.5999999</v>
      </c>
      <c r="E16" s="119">
        <v>2274007222.1199999</v>
      </c>
    </row>
    <row r="17" spans="1:5" ht="24" customHeight="1">
      <c r="A17" s="112" t="s">
        <v>240</v>
      </c>
      <c r="B17" s="152">
        <v>3948770079.8000002</v>
      </c>
      <c r="C17" s="152">
        <v>453739390.92000002</v>
      </c>
      <c r="D17" s="152">
        <v>2128502248.5999999</v>
      </c>
      <c r="E17" s="153">
        <v>2274007222.1199999</v>
      </c>
    </row>
    <row r="18" spans="1:5" ht="24" customHeight="1">
      <c r="A18" s="118" t="s">
        <v>122</v>
      </c>
      <c r="B18" s="110">
        <v>798114454.24000001</v>
      </c>
      <c r="C18" s="110">
        <v>241088902.47</v>
      </c>
      <c r="D18" s="110">
        <v>200974066.44999999</v>
      </c>
      <c r="E18" s="119">
        <v>838229290.25999999</v>
      </c>
    </row>
    <row r="19" spans="1:5" ht="24" customHeight="1">
      <c r="A19" s="125" t="s">
        <v>241</v>
      </c>
      <c r="B19" s="126">
        <v>2226903.08</v>
      </c>
      <c r="C19" s="126">
        <v>2305774.79</v>
      </c>
      <c r="D19" s="126">
        <v>3053693.1</v>
      </c>
      <c r="E19" s="127">
        <v>1478984.77</v>
      </c>
    </row>
    <row r="20" spans="1:5" ht="24" customHeight="1">
      <c r="A20" s="125" t="s">
        <v>242</v>
      </c>
      <c r="B20" s="126">
        <v>8690050.6400000006</v>
      </c>
      <c r="C20" s="126">
        <v>2210844.9900000002</v>
      </c>
      <c r="D20" s="126">
        <v>1601620.77</v>
      </c>
      <c r="E20" s="127">
        <v>9299274.8599999994</v>
      </c>
    </row>
    <row r="21" spans="1:5" ht="24" customHeight="1">
      <c r="A21" s="125" t="s">
        <v>243</v>
      </c>
      <c r="B21" s="126">
        <v>29856737</v>
      </c>
      <c r="C21" s="126">
        <v>4995179.25</v>
      </c>
      <c r="D21" s="126">
        <v>2524292.64</v>
      </c>
      <c r="E21" s="127">
        <v>32327623.609999999</v>
      </c>
    </row>
    <row r="22" spans="1:5" ht="24" customHeight="1">
      <c r="A22" s="125" t="s">
        <v>244</v>
      </c>
      <c r="B22" s="126">
        <v>85780584.599999994</v>
      </c>
      <c r="C22" s="126">
        <v>10237397.310000001</v>
      </c>
      <c r="D22" s="126">
        <v>5565830.2599999998</v>
      </c>
      <c r="E22" s="127">
        <v>90452151.650000006</v>
      </c>
    </row>
    <row r="23" spans="1:5" ht="24" customHeight="1">
      <c r="A23" s="125" t="s">
        <v>245</v>
      </c>
      <c r="B23" s="126">
        <v>247746526.25</v>
      </c>
      <c r="C23" s="126">
        <v>13942328.810000001</v>
      </c>
      <c r="D23" s="126">
        <v>23518431.48</v>
      </c>
      <c r="E23" s="127">
        <v>238170423.58000001</v>
      </c>
    </row>
    <row r="24" spans="1:5" ht="24" customHeight="1">
      <c r="A24" s="125" t="s">
        <v>246</v>
      </c>
      <c r="B24" s="126">
        <v>108608559.06</v>
      </c>
      <c r="C24" s="126">
        <v>157506802.25999999</v>
      </c>
      <c r="D24" s="126">
        <v>157052855.28</v>
      </c>
      <c r="E24" s="127">
        <v>109062506.04000001</v>
      </c>
    </row>
    <row r="25" spans="1:5" ht="24" customHeight="1">
      <c r="A25" s="112" t="s">
        <v>369</v>
      </c>
      <c r="B25" s="152">
        <v>315205093.61000001</v>
      </c>
      <c r="C25" s="152">
        <v>49890575.060000002</v>
      </c>
      <c r="D25" s="152">
        <v>7657342.9199999999</v>
      </c>
      <c r="E25" s="153">
        <v>357438325.75</v>
      </c>
    </row>
    <row r="26" spans="1:5" ht="24" customHeight="1">
      <c r="A26" s="118" t="s">
        <v>123</v>
      </c>
      <c r="B26" s="110">
        <v>1007666268.59</v>
      </c>
      <c r="C26" s="110">
        <v>363235658.87</v>
      </c>
      <c r="D26" s="110">
        <v>206814307.75999999</v>
      </c>
      <c r="E26" s="119">
        <v>1164087619.7</v>
      </c>
    </row>
    <row r="27" spans="1:5" ht="24" customHeight="1">
      <c r="A27" s="125" t="s">
        <v>247</v>
      </c>
      <c r="B27" s="126">
        <v>28576475.850000001</v>
      </c>
      <c r="C27" s="126">
        <v>7098905.8899999997</v>
      </c>
      <c r="D27" s="126">
        <v>583986.74</v>
      </c>
      <c r="E27" s="127">
        <v>35091395</v>
      </c>
    </row>
    <row r="28" spans="1:5" ht="24" customHeight="1">
      <c r="A28" s="125" t="s">
        <v>248</v>
      </c>
      <c r="B28" s="126">
        <v>564907844.88999999</v>
      </c>
      <c r="C28" s="126">
        <v>74727338.450000003</v>
      </c>
      <c r="D28" s="126">
        <v>43306870.100000001</v>
      </c>
      <c r="E28" s="127">
        <v>596328313.24000001</v>
      </c>
    </row>
    <row r="29" spans="1:5" ht="24" customHeight="1">
      <c r="A29" s="125" t="s">
        <v>249</v>
      </c>
      <c r="B29" s="126">
        <v>31626205.879999999</v>
      </c>
      <c r="C29" s="126">
        <v>1841729.06</v>
      </c>
      <c r="D29" s="126">
        <v>14062245.49</v>
      </c>
      <c r="E29" s="127">
        <v>19405689.449999999</v>
      </c>
    </row>
    <row r="30" spans="1:5" ht="24" customHeight="1">
      <c r="A30" s="125" t="s">
        <v>250</v>
      </c>
      <c r="B30" s="126">
        <v>10308230.08</v>
      </c>
      <c r="C30" s="126">
        <v>14001570.74</v>
      </c>
      <c r="D30" s="126">
        <v>9080265.1300000008</v>
      </c>
      <c r="E30" s="127">
        <v>15229535.689999999</v>
      </c>
    </row>
    <row r="31" spans="1:5" ht="24" customHeight="1">
      <c r="A31" s="112" t="s">
        <v>181</v>
      </c>
      <c r="B31" s="152">
        <v>372247511.88999999</v>
      </c>
      <c r="C31" s="152">
        <v>265566114.72999999</v>
      </c>
      <c r="D31" s="152">
        <v>139780940.30000001</v>
      </c>
      <c r="E31" s="153">
        <v>498032686.31999999</v>
      </c>
    </row>
    <row r="32" spans="1:5" ht="24" customHeight="1">
      <c r="A32" s="118" t="s">
        <v>124</v>
      </c>
      <c r="B32" s="110">
        <v>518466311.16000003</v>
      </c>
      <c r="C32" s="110">
        <v>129242815.09</v>
      </c>
      <c r="D32" s="110">
        <v>122857466.70999999</v>
      </c>
      <c r="E32" s="119">
        <v>524851659.54000002</v>
      </c>
    </row>
    <row r="33" spans="1:5" ht="24" customHeight="1">
      <c r="A33" s="125" t="s">
        <v>251</v>
      </c>
      <c r="B33" s="126">
        <v>95262097.599999994</v>
      </c>
      <c r="C33" s="126">
        <v>3555571.29</v>
      </c>
      <c r="D33" s="126">
        <v>25523789.719999999</v>
      </c>
      <c r="E33" s="127">
        <v>73293879.170000002</v>
      </c>
    </row>
    <row r="34" spans="1:5" ht="24" customHeight="1">
      <c r="A34" s="125" t="s">
        <v>252</v>
      </c>
      <c r="B34" s="126">
        <v>128117148.62</v>
      </c>
      <c r="C34" s="126">
        <v>28532692.190000001</v>
      </c>
      <c r="D34" s="126">
        <v>21169372.91</v>
      </c>
      <c r="E34" s="127">
        <v>135480467.90000001</v>
      </c>
    </row>
    <row r="35" spans="1:5" ht="24" customHeight="1">
      <c r="A35" s="125" t="s">
        <v>253</v>
      </c>
      <c r="B35" s="126">
        <v>105875274.38</v>
      </c>
      <c r="C35" s="126">
        <v>67507481.730000004</v>
      </c>
      <c r="D35" s="126">
        <v>28747888.140000001</v>
      </c>
      <c r="E35" s="127">
        <v>144634867.97</v>
      </c>
    </row>
    <row r="36" spans="1:5" ht="24" customHeight="1">
      <c r="A36" s="125" t="s">
        <v>254</v>
      </c>
      <c r="B36" s="126">
        <v>19900848</v>
      </c>
      <c r="C36" s="126">
        <v>87622.48</v>
      </c>
      <c r="D36" s="126">
        <v>2694752.56</v>
      </c>
      <c r="E36" s="127">
        <v>17293717.920000002</v>
      </c>
    </row>
    <row r="37" spans="1:5" ht="24" customHeight="1">
      <c r="A37" s="125" t="s">
        <v>255</v>
      </c>
      <c r="B37" s="126">
        <v>2798690.11</v>
      </c>
      <c r="C37" s="126">
        <v>1107608.5</v>
      </c>
      <c r="D37" s="126">
        <v>842865.05</v>
      </c>
      <c r="E37" s="127">
        <v>3063433.56</v>
      </c>
    </row>
    <row r="38" spans="1:5" ht="24" customHeight="1">
      <c r="A38" s="125" t="s">
        <v>256</v>
      </c>
      <c r="B38" s="126">
        <v>26537278.41</v>
      </c>
      <c r="C38" s="126">
        <v>11985312.210000001</v>
      </c>
      <c r="D38" s="126">
        <v>7108062.5999999996</v>
      </c>
      <c r="E38" s="127">
        <v>31414528.02</v>
      </c>
    </row>
    <row r="39" spans="1:5" ht="24" customHeight="1">
      <c r="A39" s="125" t="s">
        <v>257</v>
      </c>
      <c r="B39" s="126">
        <v>96628146.209999993</v>
      </c>
      <c r="C39" s="126">
        <v>2421329.9199999999</v>
      </c>
      <c r="D39" s="126">
        <v>27527567.199999999</v>
      </c>
      <c r="E39" s="127">
        <v>71521908.930000007</v>
      </c>
    </row>
    <row r="40" spans="1:5" ht="24" customHeight="1">
      <c r="A40" s="112" t="s">
        <v>258</v>
      </c>
      <c r="B40" s="152">
        <v>43346827.829999998</v>
      </c>
      <c r="C40" s="152">
        <v>14045196.77</v>
      </c>
      <c r="D40" s="152">
        <v>9243168.5299999993</v>
      </c>
      <c r="E40" s="153">
        <v>48148856.07</v>
      </c>
    </row>
    <row r="41" spans="1:5" ht="24" customHeight="1">
      <c r="A41" s="118" t="s">
        <v>125</v>
      </c>
      <c r="B41" s="110">
        <v>1164306897.79</v>
      </c>
      <c r="C41" s="110">
        <v>1380693259.02</v>
      </c>
      <c r="D41" s="110">
        <v>1337897537.1500001</v>
      </c>
      <c r="E41" s="119">
        <v>1207102619.6600001</v>
      </c>
    </row>
    <row r="42" spans="1:5" ht="24" customHeight="1">
      <c r="A42" s="112" t="s">
        <v>260</v>
      </c>
      <c r="B42" s="152">
        <v>1164306897.79</v>
      </c>
      <c r="C42" s="152">
        <v>1380693259.02</v>
      </c>
      <c r="D42" s="152">
        <v>1337897537.1500001</v>
      </c>
      <c r="E42" s="153">
        <v>1207102619.6600001</v>
      </c>
    </row>
    <row r="43" spans="1:5" ht="24" customHeight="1">
      <c r="A43" s="118" t="s">
        <v>126</v>
      </c>
      <c r="B43" s="110">
        <v>88750763.269999996</v>
      </c>
      <c r="C43" s="110">
        <v>19456580.550000001</v>
      </c>
      <c r="D43" s="110">
        <v>21720189.780000001</v>
      </c>
      <c r="E43" s="119">
        <v>86487154.040000007</v>
      </c>
    </row>
    <row r="44" spans="1:5" ht="24" customHeight="1">
      <c r="A44" s="125" t="s">
        <v>902</v>
      </c>
      <c r="B44" s="126">
        <v>0</v>
      </c>
      <c r="C44" s="126">
        <v>11319833.869999999</v>
      </c>
      <c r="D44" s="126">
        <v>5126604.5599999996</v>
      </c>
      <c r="E44" s="127">
        <v>6193229.3099999996</v>
      </c>
    </row>
    <row r="45" spans="1:5" ht="24" customHeight="1">
      <c r="A45" s="125" t="s">
        <v>261</v>
      </c>
      <c r="B45" s="126">
        <v>3483952.47</v>
      </c>
      <c r="C45" s="126">
        <v>3917054.55</v>
      </c>
      <c r="D45" s="126">
        <v>2407436.38</v>
      </c>
      <c r="E45" s="127">
        <v>4993570.6399999997</v>
      </c>
    </row>
    <row r="46" spans="1:5" ht="24" customHeight="1">
      <c r="A46" s="125" t="s">
        <v>262</v>
      </c>
      <c r="B46" s="126">
        <v>7011037.0899999999</v>
      </c>
      <c r="C46" s="126">
        <v>1219885.3400000001</v>
      </c>
      <c r="D46" s="126">
        <v>1580484.34</v>
      </c>
      <c r="E46" s="127">
        <v>6650438.0899999999</v>
      </c>
    </row>
    <row r="47" spans="1:5" ht="24" customHeight="1">
      <c r="A47" s="125" t="s">
        <v>263</v>
      </c>
      <c r="B47" s="126">
        <v>702016.55</v>
      </c>
      <c r="C47" s="126">
        <v>387226.66</v>
      </c>
      <c r="D47" s="126">
        <v>719193.52</v>
      </c>
      <c r="E47" s="127">
        <v>370049.69</v>
      </c>
    </row>
    <row r="48" spans="1:5" ht="24" customHeight="1">
      <c r="A48" s="125" t="s">
        <v>815</v>
      </c>
      <c r="B48" s="126">
        <v>246944.18</v>
      </c>
      <c r="C48" s="126">
        <v>740804.82</v>
      </c>
      <c r="D48" s="126">
        <v>476954.47</v>
      </c>
      <c r="E48" s="127">
        <v>510794.53</v>
      </c>
    </row>
    <row r="49" spans="1:5" ht="24" customHeight="1">
      <c r="A49" s="112" t="s">
        <v>798</v>
      </c>
      <c r="B49" s="152">
        <v>47361996.329999998</v>
      </c>
      <c r="C49" s="152">
        <v>1179721.5</v>
      </c>
      <c r="D49" s="152">
        <v>5790797.2699999996</v>
      </c>
      <c r="E49" s="153">
        <v>42750920.560000002</v>
      </c>
    </row>
    <row r="50" spans="1:5" ht="24" customHeight="1">
      <c r="A50" s="112" t="s">
        <v>264</v>
      </c>
      <c r="B50" s="152">
        <v>29944816.649999999</v>
      </c>
      <c r="C50" s="152">
        <v>692053.81</v>
      </c>
      <c r="D50" s="152">
        <v>5618719.2400000002</v>
      </c>
      <c r="E50" s="153">
        <v>25018151.219999999</v>
      </c>
    </row>
    <row r="51" spans="1:5" ht="24" customHeight="1">
      <c r="A51" s="118" t="s">
        <v>127</v>
      </c>
      <c r="B51" s="110">
        <v>2509260544.0300002</v>
      </c>
      <c r="C51" s="110">
        <v>1205505852.45</v>
      </c>
      <c r="D51" s="110">
        <v>1736167630.5899999</v>
      </c>
      <c r="E51" s="119">
        <v>1978598765.8900001</v>
      </c>
    </row>
    <row r="52" spans="1:5" ht="24" customHeight="1">
      <c r="A52" s="125" t="s">
        <v>265</v>
      </c>
      <c r="B52" s="126">
        <v>29056688.670000002</v>
      </c>
      <c r="C52" s="126">
        <v>67842651.25</v>
      </c>
      <c r="D52" s="126">
        <v>30801158.800000001</v>
      </c>
      <c r="E52" s="127">
        <v>66098181.119999997</v>
      </c>
    </row>
    <row r="53" spans="1:5" ht="24" customHeight="1">
      <c r="A53" s="125" t="s">
        <v>266</v>
      </c>
      <c r="B53" s="126">
        <v>69285404.079999998</v>
      </c>
      <c r="C53" s="126">
        <v>125400400.73</v>
      </c>
      <c r="D53" s="126">
        <v>61448987.57</v>
      </c>
      <c r="E53" s="127">
        <v>133236817.23999999</v>
      </c>
    </row>
    <row r="54" spans="1:5" ht="24" customHeight="1">
      <c r="A54" s="125" t="s">
        <v>267</v>
      </c>
      <c r="B54" s="126">
        <v>10469589.99</v>
      </c>
      <c r="C54" s="126">
        <v>96693201.959999993</v>
      </c>
      <c r="D54" s="126">
        <v>51145201.32</v>
      </c>
      <c r="E54" s="127">
        <v>56017590.630000003</v>
      </c>
    </row>
    <row r="55" spans="1:5" ht="24" customHeight="1">
      <c r="A55" s="125" t="s">
        <v>268</v>
      </c>
      <c r="B55" s="126">
        <v>39186941.619999997</v>
      </c>
      <c r="C55" s="126">
        <v>1986165.1</v>
      </c>
      <c r="D55" s="126">
        <v>9325774.4199999999</v>
      </c>
      <c r="E55" s="127">
        <v>31847332.300000001</v>
      </c>
    </row>
    <row r="56" spans="1:5" ht="24" customHeight="1">
      <c r="A56" s="125" t="s">
        <v>269</v>
      </c>
      <c r="B56" s="126">
        <v>9929646.9600000009</v>
      </c>
      <c r="C56" s="126">
        <v>10447259.550000001</v>
      </c>
      <c r="D56" s="126">
        <v>12961044.050000001</v>
      </c>
      <c r="E56" s="127">
        <v>7415862.46</v>
      </c>
    </row>
    <row r="57" spans="1:5" ht="24" customHeight="1">
      <c r="A57" s="125" t="s">
        <v>270</v>
      </c>
      <c r="B57" s="126">
        <v>223767023.58000001</v>
      </c>
      <c r="C57" s="126">
        <v>81940655.599999994</v>
      </c>
      <c r="D57" s="126">
        <v>102618089.31</v>
      </c>
      <c r="E57" s="127">
        <v>203089589.87</v>
      </c>
    </row>
    <row r="58" spans="1:5" ht="24" customHeight="1">
      <c r="A58" s="125" t="s">
        <v>271</v>
      </c>
      <c r="B58" s="126">
        <v>10303422.800000001</v>
      </c>
      <c r="C58" s="126">
        <v>6073863.5499999998</v>
      </c>
      <c r="D58" s="126">
        <v>13587607.18</v>
      </c>
      <c r="E58" s="127">
        <v>2789679.17</v>
      </c>
    </row>
    <row r="59" spans="1:5" ht="24" customHeight="1">
      <c r="A59" s="125" t="s">
        <v>272</v>
      </c>
      <c r="B59" s="126">
        <v>31795294.440000001</v>
      </c>
      <c r="C59" s="126">
        <v>4913699.54</v>
      </c>
      <c r="D59" s="126">
        <v>25194529.02</v>
      </c>
      <c r="E59" s="127">
        <v>11514464.960000001</v>
      </c>
    </row>
    <row r="60" spans="1:5" ht="24" customHeight="1">
      <c r="A60" s="125" t="s">
        <v>273</v>
      </c>
      <c r="B60" s="126">
        <v>66239398.850000001</v>
      </c>
      <c r="C60" s="126">
        <v>22294887.91</v>
      </c>
      <c r="D60" s="126">
        <v>48061836.289999999</v>
      </c>
      <c r="E60" s="127">
        <v>40472450.469999999</v>
      </c>
    </row>
    <row r="61" spans="1:5" ht="24" customHeight="1">
      <c r="A61" s="125" t="s">
        <v>274</v>
      </c>
      <c r="B61" s="126">
        <v>34304894.579999998</v>
      </c>
      <c r="C61" s="126">
        <v>3596379.48</v>
      </c>
      <c r="D61" s="126">
        <v>14182619.82</v>
      </c>
      <c r="E61" s="127">
        <v>23718654.239999998</v>
      </c>
    </row>
    <row r="62" spans="1:5" ht="24" customHeight="1">
      <c r="A62" s="125" t="s">
        <v>275</v>
      </c>
      <c r="B62" s="126">
        <v>440683793.68000001</v>
      </c>
      <c r="C62" s="126">
        <v>72267819.489999995</v>
      </c>
      <c r="D62" s="126">
        <v>190351680.56999999</v>
      </c>
      <c r="E62" s="127">
        <v>322599932.60000002</v>
      </c>
    </row>
    <row r="63" spans="1:5" ht="24" customHeight="1">
      <c r="A63" s="125" t="s">
        <v>276</v>
      </c>
      <c r="B63" s="126">
        <v>668434391.71000004</v>
      </c>
      <c r="C63" s="126">
        <v>105489768.73999999</v>
      </c>
      <c r="D63" s="126">
        <v>379959439.19</v>
      </c>
      <c r="E63" s="127">
        <v>393964721.25999999</v>
      </c>
    </row>
    <row r="64" spans="1:5" ht="24" customHeight="1">
      <c r="A64" s="125" t="s">
        <v>277</v>
      </c>
      <c r="B64" s="126">
        <v>227558137.80000001</v>
      </c>
      <c r="C64" s="126">
        <v>95664953.859999999</v>
      </c>
      <c r="D64" s="126">
        <v>108649799.06</v>
      </c>
      <c r="E64" s="127">
        <v>214573292.59999999</v>
      </c>
    </row>
    <row r="65" spans="1:5" ht="24" customHeight="1">
      <c r="A65" s="125" t="s">
        <v>278</v>
      </c>
      <c r="B65" s="126">
        <v>427863607.27999997</v>
      </c>
      <c r="C65" s="126">
        <v>396425212.13999999</v>
      </c>
      <c r="D65" s="126">
        <v>553390394.76999998</v>
      </c>
      <c r="E65" s="127">
        <v>270898424.64999998</v>
      </c>
    </row>
    <row r="66" spans="1:5" ht="24" customHeight="1">
      <c r="A66" s="125" t="s">
        <v>279</v>
      </c>
      <c r="B66" s="126">
        <v>4100669.62</v>
      </c>
      <c r="C66" s="126">
        <v>94500.99</v>
      </c>
      <c r="D66" s="126">
        <v>1500119.53</v>
      </c>
      <c r="E66" s="127">
        <v>2695051.08</v>
      </c>
    </row>
    <row r="67" spans="1:5" ht="24" customHeight="1">
      <c r="A67" s="125" t="s">
        <v>280</v>
      </c>
      <c r="B67" s="126">
        <v>137541574.47</v>
      </c>
      <c r="C67" s="126">
        <v>45452554.140000001</v>
      </c>
      <c r="D67" s="126">
        <v>66346881.829999998</v>
      </c>
      <c r="E67" s="127">
        <v>116647246.78</v>
      </c>
    </row>
    <row r="68" spans="1:5" ht="24" customHeight="1">
      <c r="A68" s="112" t="s">
        <v>281</v>
      </c>
      <c r="B68" s="152">
        <v>74003718.040000007</v>
      </c>
      <c r="C68" s="152">
        <v>67548740.040000007</v>
      </c>
      <c r="D68" s="152">
        <v>63743763.700000003</v>
      </c>
      <c r="E68" s="153">
        <v>77808694.379999995</v>
      </c>
    </row>
    <row r="69" spans="1:5" ht="24" customHeight="1">
      <c r="A69" s="112" t="s">
        <v>282</v>
      </c>
      <c r="B69" s="152">
        <v>4736345.8600000003</v>
      </c>
      <c r="C69" s="152">
        <v>1373138.38</v>
      </c>
      <c r="D69" s="152">
        <v>2898704.16</v>
      </c>
      <c r="E69" s="153">
        <v>3210780.08</v>
      </c>
    </row>
    <row r="70" spans="1:5" ht="24" customHeight="1">
      <c r="A70" s="118" t="s">
        <v>105</v>
      </c>
      <c r="B70" s="110">
        <v>37583884.479999997</v>
      </c>
      <c r="C70" s="110">
        <v>19899617.640000001</v>
      </c>
      <c r="D70" s="110">
        <v>16008170.460000001</v>
      </c>
      <c r="E70" s="119">
        <v>41475331.659999996</v>
      </c>
    </row>
    <row r="71" spans="1:5" ht="24" customHeight="1">
      <c r="A71" s="125" t="s">
        <v>231</v>
      </c>
      <c r="B71" s="126">
        <v>537377.62</v>
      </c>
      <c r="C71" s="126">
        <v>0.01</v>
      </c>
      <c r="D71" s="126">
        <v>0</v>
      </c>
      <c r="E71" s="127">
        <v>537377.63</v>
      </c>
    </row>
    <row r="72" spans="1:5" ht="24" customHeight="1">
      <c r="A72" s="125" t="s">
        <v>283</v>
      </c>
      <c r="B72" s="126">
        <v>11061929.83</v>
      </c>
      <c r="C72" s="126">
        <v>1526106.06</v>
      </c>
      <c r="D72" s="126">
        <v>3743685.23</v>
      </c>
      <c r="E72" s="127">
        <v>8844350.6600000001</v>
      </c>
    </row>
    <row r="73" spans="1:5" ht="24" customHeight="1">
      <c r="A73" s="125" t="s">
        <v>284</v>
      </c>
      <c r="B73" s="126">
        <v>3816091.55</v>
      </c>
      <c r="C73" s="126">
        <v>225380.82</v>
      </c>
      <c r="D73" s="126">
        <v>531434.19999999995</v>
      </c>
      <c r="E73" s="127">
        <v>3510038.17</v>
      </c>
    </row>
    <row r="74" spans="1:5" ht="24" customHeight="1">
      <c r="A74" s="125" t="s">
        <v>285</v>
      </c>
      <c r="B74" s="126">
        <v>2582082.2400000002</v>
      </c>
      <c r="C74" s="126">
        <v>171567.31</v>
      </c>
      <c r="D74" s="126">
        <v>481177.43</v>
      </c>
      <c r="E74" s="127">
        <v>2272472.12</v>
      </c>
    </row>
    <row r="75" spans="1:5" ht="24" customHeight="1">
      <c r="A75" s="125" t="s">
        <v>805</v>
      </c>
      <c r="B75" s="126">
        <v>3794291</v>
      </c>
      <c r="C75" s="126">
        <v>8134672.9800000004</v>
      </c>
      <c r="D75" s="126">
        <v>2495947.0099999998</v>
      </c>
      <c r="E75" s="127">
        <v>9433016.9700000007</v>
      </c>
    </row>
    <row r="76" spans="1:5" ht="24" customHeight="1">
      <c r="A76" s="125" t="s">
        <v>287</v>
      </c>
      <c r="B76" s="126">
        <v>4893353.25</v>
      </c>
      <c r="C76" s="126">
        <v>1146236.1399999999</v>
      </c>
      <c r="D76" s="126">
        <v>1277764.57</v>
      </c>
      <c r="E76" s="127">
        <v>4761824.82</v>
      </c>
    </row>
    <row r="77" spans="1:5" ht="24" customHeight="1">
      <c r="A77" s="125" t="s">
        <v>288</v>
      </c>
      <c r="B77" s="126">
        <v>9111085.6500000004</v>
      </c>
      <c r="C77" s="126">
        <v>6970252</v>
      </c>
      <c r="D77" s="126">
        <v>6549003.2999999998</v>
      </c>
      <c r="E77" s="127">
        <v>9532334.3499999996</v>
      </c>
    </row>
    <row r="78" spans="1:5" ht="24" customHeight="1">
      <c r="A78" s="125" t="s">
        <v>289</v>
      </c>
      <c r="B78" s="126">
        <v>419546.35</v>
      </c>
      <c r="C78" s="126">
        <v>248242.36</v>
      </c>
      <c r="D78" s="126">
        <v>480588.73</v>
      </c>
      <c r="E78" s="127">
        <v>187199.98</v>
      </c>
    </row>
    <row r="79" spans="1:5" ht="24" customHeight="1">
      <c r="A79" s="125" t="s">
        <v>290</v>
      </c>
      <c r="B79" s="126">
        <v>1118337.31</v>
      </c>
      <c r="C79" s="126">
        <v>1477146.58</v>
      </c>
      <c r="D79" s="126">
        <v>448352.44</v>
      </c>
      <c r="E79" s="127">
        <v>2147131.4500000002</v>
      </c>
    </row>
    <row r="80" spans="1:5" ht="24" customHeight="1">
      <c r="A80" s="112" t="s">
        <v>291</v>
      </c>
      <c r="B80" s="152">
        <v>249558.91</v>
      </c>
      <c r="C80" s="152">
        <v>13.38</v>
      </c>
      <c r="D80" s="152">
        <v>217.55</v>
      </c>
      <c r="E80" s="153">
        <v>249354.74</v>
      </c>
    </row>
    <row r="81" spans="1:5" ht="24" customHeight="1">
      <c r="A81" s="112" t="s">
        <v>799</v>
      </c>
      <c r="B81" s="152">
        <v>230.77</v>
      </c>
      <c r="C81" s="152">
        <v>0</v>
      </c>
      <c r="D81" s="152">
        <v>0</v>
      </c>
      <c r="E81" s="153">
        <v>230.77</v>
      </c>
    </row>
    <row r="82" spans="1:5" ht="24" customHeight="1">
      <c r="A82" s="118" t="s">
        <v>129</v>
      </c>
      <c r="B82" s="110">
        <v>78886461763.220001</v>
      </c>
      <c r="C82" s="110">
        <v>188096330446.07999</v>
      </c>
      <c r="D82" s="110">
        <v>179596165284.72</v>
      </c>
      <c r="E82" s="119">
        <v>87386626924.580093</v>
      </c>
    </row>
    <row r="83" spans="1:5" ht="24" customHeight="1">
      <c r="A83" s="181" t="s">
        <v>293</v>
      </c>
      <c r="B83" s="109">
        <v>50445226420.849998</v>
      </c>
      <c r="C83" s="109">
        <v>121545394216.64999</v>
      </c>
      <c r="D83" s="109">
        <v>111690186337.02</v>
      </c>
      <c r="E83" s="163">
        <v>60300434300.480003</v>
      </c>
    </row>
    <row r="84" spans="1:5" ht="24" customHeight="1">
      <c r="A84" s="125" t="s">
        <v>294</v>
      </c>
      <c r="B84" s="126">
        <v>4248098336.73</v>
      </c>
      <c r="C84" s="126">
        <v>2162507723.48</v>
      </c>
      <c r="D84" s="126">
        <v>1894520560.47</v>
      </c>
      <c r="E84" s="127">
        <v>4516085499.7399998</v>
      </c>
    </row>
    <row r="85" spans="1:5" ht="24" customHeight="1">
      <c r="A85" s="125" t="s">
        <v>295</v>
      </c>
      <c r="B85" s="126">
        <v>15703663426.82</v>
      </c>
      <c r="C85" s="126">
        <v>21695556430.07</v>
      </c>
      <c r="D85" s="126">
        <v>21613629254.119999</v>
      </c>
      <c r="E85" s="127">
        <v>15785590602.77</v>
      </c>
    </row>
    <row r="86" spans="1:5" ht="24" customHeight="1">
      <c r="A86" s="112" t="s">
        <v>296</v>
      </c>
      <c r="B86" s="152">
        <v>14386962.25</v>
      </c>
      <c r="C86" s="152">
        <v>17060141.23</v>
      </c>
      <c r="D86" s="152">
        <v>27671753.870000001</v>
      </c>
      <c r="E86" s="153">
        <v>3775349.61</v>
      </c>
    </row>
    <row r="87" spans="1:5" ht="24" customHeight="1">
      <c r="A87" s="112" t="s">
        <v>297</v>
      </c>
      <c r="B87" s="152">
        <v>160155482.56999999</v>
      </c>
      <c r="C87" s="152">
        <v>156998442.58000001</v>
      </c>
      <c r="D87" s="152">
        <v>153866628.47</v>
      </c>
      <c r="E87" s="153">
        <v>163287296.68000001</v>
      </c>
    </row>
    <row r="88" spans="1:5" ht="24" customHeight="1">
      <c r="A88" s="112" t="s">
        <v>298</v>
      </c>
      <c r="B88" s="152">
        <v>862814597.85000002</v>
      </c>
      <c r="C88" s="152">
        <v>1109406554.8099999</v>
      </c>
      <c r="D88" s="152">
        <v>1088745616.1199999</v>
      </c>
      <c r="E88" s="153">
        <v>883475536.53999996</v>
      </c>
    </row>
    <row r="89" spans="1:5" ht="24" customHeight="1">
      <c r="A89" s="112" t="s">
        <v>299</v>
      </c>
      <c r="B89" s="152">
        <v>4657452492.6700096</v>
      </c>
      <c r="C89" s="152">
        <v>5015049571.8800097</v>
      </c>
      <c r="D89" s="152">
        <v>4946583844.1499901</v>
      </c>
      <c r="E89" s="153">
        <v>4725918220.4000101</v>
      </c>
    </row>
    <row r="90" spans="1:5" ht="24" customHeight="1">
      <c r="A90" s="112" t="s">
        <v>300</v>
      </c>
      <c r="B90" s="152">
        <v>43056932.219999999</v>
      </c>
      <c r="C90" s="152">
        <v>67208731.049999997</v>
      </c>
      <c r="D90" s="152">
        <v>71973434.200000003</v>
      </c>
      <c r="E90" s="153">
        <v>38292229.07</v>
      </c>
    </row>
    <row r="91" spans="1:5" ht="24" customHeight="1">
      <c r="A91" s="112" t="s">
        <v>301</v>
      </c>
      <c r="B91" s="152">
        <v>898290966.62</v>
      </c>
      <c r="C91" s="152">
        <v>109407225.09999999</v>
      </c>
      <c r="D91" s="152">
        <v>264478250.78999999</v>
      </c>
      <c r="E91" s="153">
        <v>743219940.92999995</v>
      </c>
    </row>
    <row r="92" spans="1:5" ht="24" customHeight="1">
      <c r="A92" s="112" t="s">
        <v>302</v>
      </c>
      <c r="B92" s="152">
        <v>1850337795.4400001</v>
      </c>
      <c r="C92" s="152">
        <v>780990148.73000002</v>
      </c>
      <c r="D92" s="152">
        <v>833538061.48000002</v>
      </c>
      <c r="E92" s="153">
        <v>1797789882.6900001</v>
      </c>
    </row>
    <row r="93" spans="1:5" ht="24" customHeight="1">
      <c r="A93" s="112" t="s">
        <v>331</v>
      </c>
      <c r="B93" s="152">
        <v>0</v>
      </c>
      <c r="C93" s="152">
        <v>4092338.9</v>
      </c>
      <c r="D93" s="152">
        <v>1678516.34</v>
      </c>
      <c r="E93" s="153">
        <v>2413822.56</v>
      </c>
    </row>
    <row r="94" spans="1:5" ht="24" customHeight="1">
      <c r="A94" s="112" t="s">
        <v>303</v>
      </c>
      <c r="B94" s="152">
        <v>313389683.10000002</v>
      </c>
      <c r="C94" s="152">
        <v>1110380642.24</v>
      </c>
      <c r="D94" s="152">
        <v>1294272715.54</v>
      </c>
      <c r="E94" s="153">
        <v>129497609.8</v>
      </c>
    </row>
    <row r="95" spans="1:5" ht="24" customHeight="1">
      <c r="A95" s="112" t="s">
        <v>304</v>
      </c>
      <c r="B95" s="152">
        <v>2807705701.3099999</v>
      </c>
      <c r="C95" s="152">
        <v>1683532547.4400001</v>
      </c>
      <c r="D95" s="152">
        <v>1345497923.3099999</v>
      </c>
      <c r="E95" s="153">
        <v>3145740325.4400001</v>
      </c>
    </row>
    <row r="96" spans="1:5" ht="24" customHeight="1">
      <c r="A96" s="112" t="s">
        <v>305</v>
      </c>
      <c r="B96" s="152">
        <v>787728386.03999996</v>
      </c>
      <c r="C96" s="152">
        <v>1048725948.8200001</v>
      </c>
      <c r="D96" s="152">
        <v>1074158784.74</v>
      </c>
      <c r="E96" s="153">
        <v>762295550.12</v>
      </c>
    </row>
    <row r="97" spans="1:5" ht="24" customHeight="1">
      <c r="A97" s="112" t="s">
        <v>306</v>
      </c>
      <c r="B97" s="152">
        <v>129427537.68000001</v>
      </c>
      <c r="C97" s="152">
        <v>349904909.75</v>
      </c>
      <c r="D97" s="152">
        <v>333240164.32999998</v>
      </c>
      <c r="E97" s="153">
        <v>146092283.09999999</v>
      </c>
    </row>
    <row r="98" spans="1:5" ht="24" customHeight="1">
      <c r="A98" s="112" t="s">
        <v>307</v>
      </c>
      <c r="B98" s="152">
        <v>403128911.27999997</v>
      </c>
      <c r="C98" s="152">
        <v>908232278.13</v>
      </c>
      <c r="D98" s="152">
        <v>697242358.26999998</v>
      </c>
      <c r="E98" s="153">
        <v>614118831.13999999</v>
      </c>
    </row>
    <row r="99" spans="1:5" ht="24" customHeight="1">
      <c r="A99" s="112" t="s">
        <v>308</v>
      </c>
      <c r="B99" s="152">
        <v>299745363.16000003</v>
      </c>
      <c r="C99" s="152">
        <v>1035672963.91</v>
      </c>
      <c r="D99" s="152">
        <v>820794243.63</v>
      </c>
      <c r="E99" s="153">
        <v>514624083.44</v>
      </c>
    </row>
    <row r="100" spans="1:5" ht="24" customHeight="1">
      <c r="A100" s="112" t="s">
        <v>309</v>
      </c>
      <c r="B100" s="152">
        <v>146589669.56</v>
      </c>
      <c r="C100" s="152">
        <v>245909893.93000001</v>
      </c>
      <c r="D100" s="152">
        <v>221685126.05000001</v>
      </c>
      <c r="E100" s="153">
        <v>170814437.44</v>
      </c>
    </row>
    <row r="101" spans="1:5" ht="24" customHeight="1">
      <c r="A101" s="112" t="s">
        <v>310</v>
      </c>
      <c r="B101" s="152">
        <v>75450821.920000002</v>
      </c>
      <c r="C101" s="152">
        <v>277445741.26999998</v>
      </c>
      <c r="D101" s="152">
        <v>238072513.09</v>
      </c>
      <c r="E101" s="153">
        <v>114824050.09999999</v>
      </c>
    </row>
    <row r="102" spans="1:5" ht="24" customHeight="1">
      <c r="A102" s="112" t="s">
        <v>311</v>
      </c>
      <c r="B102" s="152">
        <v>426861404.44</v>
      </c>
      <c r="C102" s="152">
        <v>1818762525.4400001</v>
      </c>
      <c r="D102" s="152">
        <v>1730136557.28</v>
      </c>
      <c r="E102" s="153">
        <v>515487372.60000002</v>
      </c>
    </row>
    <row r="103" spans="1:5" ht="24" customHeight="1">
      <c r="A103" s="112" t="s">
        <v>312</v>
      </c>
      <c r="B103" s="152">
        <v>128057938.94</v>
      </c>
      <c r="C103" s="152">
        <v>395442619.56</v>
      </c>
      <c r="D103" s="152">
        <v>379262378.72000003</v>
      </c>
      <c r="E103" s="153">
        <v>144238179.78</v>
      </c>
    </row>
    <row r="104" spans="1:5" ht="24" customHeight="1">
      <c r="A104" s="112" t="s">
        <v>313</v>
      </c>
      <c r="B104" s="152">
        <v>11521019.310000001</v>
      </c>
      <c r="C104" s="152">
        <v>191434128.40000001</v>
      </c>
      <c r="D104" s="152">
        <v>195457803.13999999</v>
      </c>
      <c r="E104" s="153">
        <v>7497344.5700000003</v>
      </c>
    </row>
    <row r="105" spans="1:5" ht="24" customHeight="1">
      <c r="A105" s="112" t="s">
        <v>314</v>
      </c>
      <c r="B105" s="152">
        <v>179718977.31</v>
      </c>
      <c r="C105" s="152">
        <v>2035764594.3599999</v>
      </c>
      <c r="D105" s="152">
        <v>2014999144.4100001</v>
      </c>
      <c r="E105" s="153">
        <v>200484427.25999999</v>
      </c>
    </row>
    <row r="106" spans="1:5" ht="24" customHeight="1">
      <c r="A106" s="112" t="s">
        <v>315</v>
      </c>
      <c r="B106" s="152">
        <v>1204673909.3499999</v>
      </c>
      <c r="C106" s="152">
        <v>1264202127.7</v>
      </c>
      <c r="D106" s="152">
        <v>936044355.65999997</v>
      </c>
      <c r="E106" s="153">
        <v>1532831681.3900001</v>
      </c>
    </row>
    <row r="107" spans="1:5" ht="24" customHeight="1">
      <c r="A107" s="112" t="s">
        <v>316</v>
      </c>
      <c r="B107" s="152">
        <v>134450254.88</v>
      </c>
      <c r="C107" s="152">
        <v>341227330.70999998</v>
      </c>
      <c r="D107" s="152">
        <v>334767970.94999999</v>
      </c>
      <c r="E107" s="153">
        <v>140909614.63999999</v>
      </c>
    </row>
    <row r="108" spans="1:5" ht="24" customHeight="1">
      <c r="A108" s="112" t="s">
        <v>317</v>
      </c>
      <c r="B108" s="152">
        <v>429927570.38</v>
      </c>
      <c r="C108" s="152">
        <v>626925331.71000004</v>
      </c>
      <c r="D108" s="152">
        <v>734635130.20000005</v>
      </c>
      <c r="E108" s="153">
        <v>322217771.88999999</v>
      </c>
    </row>
    <row r="109" spans="1:5" ht="24" customHeight="1">
      <c r="A109" s="112" t="s">
        <v>318</v>
      </c>
      <c r="B109" s="152">
        <v>265511226.36000001</v>
      </c>
      <c r="C109" s="152">
        <v>357893773.33999997</v>
      </c>
      <c r="D109" s="152">
        <v>481298630.80000001</v>
      </c>
      <c r="E109" s="153">
        <v>142106368.90000001</v>
      </c>
    </row>
    <row r="110" spans="1:5" ht="24" customHeight="1">
      <c r="A110" s="112" t="s">
        <v>319</v>
      </c>
      <c r="B110" s="152">
        <v>1396730627.28</v>
      </c>
      <c r="C110" s="152">
        <v>2613844166.3299999</v>
      </c>
      <c r="D110" s="152">
        <v>2036344863.25</v>
      </c>
      <c r="E110" s="153">
        <v>1974229930.3599999</v>
      </c>
    </row>
    <row r="111" spans="1:5" ht="24" customHeight="1">
      <c r="A111" s="112" t="s">
        <v>320</v>
      </c>
      <c r="B111" s="152">
        <v>1777820509.4100001</v>
      </c>
      <c r="C111" s="152">
        <v>1930768055.74</v>
      </c>
      <c r="D111" s="152">
        <v>1827993510.2</v>
      </c>
      <c r="E111" s="153">
        <v>1880595054.95</v>
      </c>
    </row>
    <row r="112" spans="1:5" ht="24" customHeight="1">
      <c r="A112" s="112" t="s">
        <v>321</v>
      </c>
      <c r="B112" s="152">
        <v>170776047.75</v>
      </c>
      <c r="C112" s="152">
        <v>135969642.27000001</v>
      </c>
      <c r="D112" s="152">
        <v>72992219.359999999</v>
      </c>
      <c r="E112" s="153">
        <v>233753470.66</v>
      </c>
    </row>
    <row r="113" spans="1:5" ht="24" customHeight="1">
      <c r="A113" s="112" t="s">
        <v>322</v>
      </c>
      <c r="B113" s="152">
        <v>2317806687.8299999</v>
      </c>
      <c r="C113" s="152">
        <v>2707123428.3200002</v>
      </c>
      <c r="D113" s="152">
        <v>2274776980.5599999</v>
      </c>
      <c r="E113" s="153">
        <v>2750153135.5900002</v>
      </c>
    </row>
    <row r="114" spans="1:5" ht="24" customHeight="1">
      <c r="A114" s="112" t="s">
        <v>323</v>
      </c>
      <c r="B114" s="152">
        <v>599781409.38999999</v>
      </c>
      <c r="C114" s="152">
        <v>7654495389.0299997</v>
      </c>
      <c r="D114" s="152">
        <v>7576163988.8900003</v>
      </c>
      <c r="E114" s="153">
        <v>678112809.52999997</v>
      </c>
    </row>
    <row r="115" spans="1:5" ht="24" customHeight="1">
      <c r="A115" s="112" t="s">
        <v>324</v>
      </c>
      <c r="B115" s="152">
        <v>408991908.02999997</v>
      </c>
      <c r="C115" s="152">
        <v>3800821292.6300001</v>
      </c>
      <c r="D115" s="152">
        <v>3295604373.79</v>
      </c>
      <c r="E115" s="153">
        <v>914208826.87</v>
      </c>
    </row>
    <row r="116" spans="1:5" ht="24" customHeight="1">
      <c r="A116" s="112" t="s">
        <v>325</v>
      </c>
      <c r="B116" s="152">
        <v>7591173862.9700003</v>
      </c>
      <c r="C116" s="152">
        <v>57892637577.790001</v>
      </c>
      <c r="D116" s="152">
        <v>50878058680.839996</v>
      </c>
      <c r="E116" s="153">
        <v>14605752759.92</v>
      </c>
    </row>
    <row r="117" spans="1:5" ht="24" customHeight="1">
      <c r="A117" s="181" t="s">
        <v>326</v>
      </c>
      <c r="B117" s="109">
        <v>14468790251.299999</v>
      </c>
      <c r="C117" s="109">
        <v>61147801425.970001</v>
      </c>
      <c r="D117" s="109">
        <v>61360870888.220001</v>
      </c>
      <c r="E117" s="163">
        <v>14255720789.049999</v>
      </c>
    </row>
    <row r="118" spans="1:5" ht="24" customHeight="1">
      <c r="A118" s="112" t="s">
        <v>327</v>
      </c>
      <c r="B118" s="152">
        <v>282.79000000000002</v>
      </c>
      <c r="C118" s="152">
        <v>0</v>
      </c>
      <c r="D118" s="152">
        <v>0</v>
      </c>
      <c r="E118" s="153">
        <v>282.79000000000002</v>
      </c>
    </row>
    <row r="119" spans="1:5" ht="24" customHeight="1">
      <c r="A119" s="112" t="s">
        <v>328</v>
      </c>
      <c r="B119" s="152">
        <v>108962044.05</v>
      </c>
      <c r="C119" s="152">
        <v>12941988.220000001</v>
      </c>
      <c r="D119" s="152">
        <v>9342998.7599999998</v>
      </c>
      <c r="E119" s="153">
        <v>112561033.51000001</v>
      </c>
    </row>
    <row r="120" spans="1:5" ht="24" customHeight="1">
      <c r="A120" s="112" t="s">
        <v>329</v>
      </c>
      <c r="B120" s="152">
        <v>43404422.240000002</v>
      </c>
      <c r="C120" s="152">
        <v>522825.69</v>
      </c>
      <c r="D120" s="152">
        <v>1057376.24</v>
      </c>
      <c r="E120" s="153">
        <v>42869871.689999998</v>
      </c>
    </row>
    <row r="121" spans="1:5" ht="24" customHeight="1">
      <c r="A121" s="112" t="s">
        <v>330</v>
      </c>
      <c r="B121" s="152">
        <v>7404189.1900000004</v>
      </c>
      <c r="C121" s="152">
        <v>64309055.109999999</v>
      </c>
      <c r="D121" s="152">
        <v>63595777.82</v>
      </c>
      <c r="E121" s="153">
        <v>8117466.4800000004</v>
      </c>
    </row>
    <row r="122" spans="1:5" ht="24" customHeight="1">
      <c r="A122" s="112" t="s">
        <v>331</v>
      </c>
      <c r="B122" s="152">
        <v>13948293601.68</v>
      </c>
      <c r="C122" s="152">
        <v>60920016549.980003</v>
      </c>
      <c r="D122" s="152">
        <v>61127287896.959999</v>
      </c>
      <c r="E122" s="153">
        <v>13741022254.700001</v>
      </c>
    </row>
    <row r="123" spans="1:5" ht="24" customHeight="1">
      <c r="A123" s="112" t="s">
        <v>332</v>
      </c>
      <c r="B123" s="152">
        <v>360725711.35000002</v>
      </c>
      <c r="C123" s="152">
        <v>150011006.97</v>
      </c>
      <c r="D123" s="152">
        <v>159586838.44</v>
      </c>
      <c r="E123" s="153">
        <v>351149879.88</v>
      </c>
    </row>
    <row r="124" spans="1:5" ht="24" customHeight="1">
      <c r="A124" s="181" t="s">
        <v>333</v>
      </c>
      <c r="B124" s="109">
        <v>9503016252.8300095</v>
      </c>
      <c r="C124" s="109">
        <v>4464552615.5500002</v>
      </c>
      <c r="D124" s="109">
        <v>5598207036.1199999</v>
      </c>
      <c r="E124" s="163">
        <v>8369361832.2600002</v>
      </c>
    </row>
    <row r="125" spans="1:5" ht="24" customHeight="1">
      <c r="A125" s="112" t="s">
        <v>334</v>
      </c>
      <c r="B125" s="152">
        <v>60792609.670000002</v>
      </c>
      <c r="C125" s="152">
        <v>71897072.090000004</v>
      </c>
      <c r="D125" s="152">
        <v>67158227.090000004</v>
      </c>
      <c r="E125" s="153">
        <v>65531454.670000002</v>
      </c>
    </row>
    <row r="126" spans="1:5" ht="24" customHeight="1">
      <c r="A126" s="112" t="s">
        <v>335</v>
      </c>
      <c r="B126" s="152">
        <v>8770359850.6400108</v>
      </c>
      <c r="C126" s="152">
        <v>4094516530.48</v>
      </c>
      <c r="D126" s="152">
        <v>5139297180.6000004</v>
      </c>
      <c r="E126" s="153">
        <v>7725579200.5200005</v>
      </c>
    </row>
    <row r="127" spans="1:5" ht="24" customHeight="1">
      <c r="A127" s="112" t="s">
        <v>336</v>
      </c>
      <c r="B127" s="152">
        <v>3017050.47</v>
      </c>
      <c r="C127" s="152">
        <v>1036944</v>
      </c>
      <c r="D127" s="152">
        <v>715756.87</v>
      </c>
      <c r="E127" s="153">
        <v>3338237.6</v>
      </c>
    </row>
    <row r="128" spans="1:5" ht="24" customHeight="1">
      <c r="A128" s="112" t="s">
        <v>337</v>
      </c>
      <c r="B128" s="152">
        <v>668811689.11000001</v>
      </c>
      <c r="C128" s="152">
        <v>297099975.92000002</v>
      </c>
      <c r="D128" s="152">
        <v>391035871.56</v>
      </c>
      <c r="E128" s="153">
        <v>574875793.47000003</v>
      </c>
    </row>
    <row r="129" spans="1:5" ht="24" customHeight="1">
      <c r="A129" s="112" t="s">
        <v>298</v>
      </c>
      <c r="B129" s="152">
        <v>35052.94</v>
      </c>
      <c r="C129" s="152">
        <v>2093.06</v>
      </c>
      <c r="D129" s="152">
        <v>0</v>
      </c>
      <c r="E129" s="153">
        <v>37146</v>
      </c>
    </row>
    <row r="130" spans="1:5" ht="24" customHeight="1">
      <c r="A130" s="181" t="s">
        <v>338</v>
      </c>
      <c r="B130" s="109">
        <v>4469428838.2399998</v>
      </c>
      <c r="C130" s="109">
        <v>938582187.90999997</v>
      </c>
      <c r="D130" s="109">
        <v>946901023.36000001</v>
      </c>
      <c r="E130" s="163">
        <v>4461110002.79</v>
      </c>
    </row>
    <row r="131" spans="1:5" ht="24" customHeight="1">
      <c r="A131" s="112" t="s">
        <v>339</v>
      </c>
      <c r="B131" s="152">
        <v>2346311172.4099998</v>
      </c>
      <c r="C131" s="152">
        <v>368789936.47000003</v>
      </c>
      <c r="D131" s="152">
        <v>300498029.17000002</v>
      </c>
      <c r="E131" s="153">
        <v>2414603079.71</v>
      </c>
    </row>
    <row r="132" spans="1:5" ht="24" customHeight="1">
      <c r="A132" s="112" t="s">
        <v>340</v>
      </c>
      <c r="B132" s="152">
        <v>162546719.97</v>
      </c>
      <c r="C132" s="152">
        <v>81973978.659999996</v>
      </c>
      <c r="D132" s="152">
        <v>40699583.609999999</v>
      </c>
      <c r="E132" s="153">
        <v>203821115.02000001</v>
      </c>
    </row>
    <row r="133" spans="1:5" ht="24" customHeight="1">
      <c r="A133" s="112" t="s">
        <v>341</v>
      </c>
      <c r="B133" s="152">
        <v>10073187.539999999</v>
      </c>
      <c r="C133" s="152">
        <v>5136578.0599999996</v>
      </c>
      <c r="D133" s="152">
        <v>6454807.2400000002</v>
      </c>
      <c r="E133" s="153">
        <v>8754958.3599999994</v>
      </c>
    </row>
    <row r="134" spans="1:5" ht="24" customHeight="1">
      <c r="A134" s="112" t="s">
        <v>342</v>
      </c>
      <c r="B134" s="152">
        <v>4385076.18</v>
      </c>
      <c r="C134" s="152">
        <v>7596180.7400000002</v>
      </c>
      <c r="D134" s="152">
        <v>6291386.3799999999</v>
      </c>
      <c r="E134" s="153">
        <v>5689870.54</v>
      </c>
    </row>
    <row r="135" spans="1:5" ht="24" customHeight="1">
      <c r="A135" s="112" t="s">
        <v>343</v>
      </c>
      <c r="B135" s="152">
        <v>67122727.810000002</v>
      </c>
      <c r="C135" s="152">
        <v>52068926.789999999</v>
      </c>
      <c r="D135" s="152">
        <v>44948820.899999999</v>
      </c>
      <c r="E135" s="153">
        <v>74242833.700000003</v>
      </c>
    </row>
    <row r="136" spans="1:5" ht="24" customHeight="1">
      <c r="A136" s="112" t="s">
        <v>344</v>
      </c>
      <c r="B136" s="152">
        <v>1752795754.3299999</v>
      </c>
      <c r="C136" s="152">
        <v>321297451.29000002</v>
      </c>
      <c r="D136" s="152">
        <v>440105219.19999999</v>
      </c>
      <c r="E136" s="153">
        <v>1633987986.4200001</v>
      </c>
    </row>
    <row r="137" spans="1:5" ht="24" customHeight="1">
      <c r="A137" s="112" t="s">
        <v>345</v>
      </c>
      <c r="B137" s="152">
        <v>67274503.439999998</v>
      </c>
      <c r="C137" s="152">
        <v>73232482.540000007</v>
      </c>
      <c r="D137" s="152">
        <v>84807869.760000005</v>
      </c>
      <c r="E137" s="153">
        <v>55699116.219999999</v>
      </c>
    </row>
    <row r="138" spans="1:5" ht="24" customHeight="1">
      <c r="A138" s="112" t="s">
        <v>346</v>
      </c>
      <c r="B138" s="152">
        <v>201196.29</v>
      </c>
      <c r="C138" s="152">
        <v>281334.65999999997</v>
      </c>
      <c r="D138" s="152">
        <v>210842.99</v>
      </c>
      <c r="E138" s="153">
        <v>271687.96000000002</v>
      </c>
    </row>
    <row r="139" spans="1:5" ht="24" customHeight="1">
      <c r="A139" s="112" t="s">
        <v>347</v>
      </c>
      <c r="B139" s="152">
        <v>52020394.399999999</v>
      </c>
      <c r="C139" s="152">
        <v>23719881.079999998</v>
      </c>
      <c r="D139" s="152">
        <v>17816906.289999999</v>
      </c>
      <c r="E139" s="153">
        <v>57923369.189999998</v>
      </c>
    </row>
    <row r="140" spans="1:5" ht="24" customHeight="1">
      <c r="A140" s="112" t="s">
        <v>348</v>
      </c>
      <c r="B140" s="152">
        <v>5969125.8899999997</v>
      </c>
      <c r="C140" s="152">
        <v>4231341.6100000003</v>
      </c>
      <c r="D140" s="152">
        <v>4084481.83</v>
      </c>
      <c r="E140" s="153">
        <v>6115985.6699999999</v>
      </c>
    </row>
    <row r="141" spans="1:5" ht="24" customHeight="1">
      <c r="A141" s="154" t="s">
        <v>349</v>
      </c>
      <c r="B141" s="155">
        <v>728979.98</v>
      </c>
      <c r="C141" s="155">
        <v>254096.01</v>
      </c>
      <c r="D141" s="155">
        <v>983075.99</v>
      </c>
      <c r="E141" s="156">
        <v>0</v>
      </c>
    </row>
  </sheetData>
  <pageMargins left="0.7" right="0.7" top="0.75" bottom="0.75" header="0.3" footer="0.3"/>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
  <sheetViews>
    <sheetView showGridLines="0" workbookViewId="0">
      <selection activeCell="D18" sqref="D18"/>
    </sheetView>
  </sheetViews>
  <sheetFormatPr defaultColWidth="20.28515625" defaultRowHeight="34.5" customHeight="1"/>
  <cols>
    <col min="1" max="1" width="26.28515625" style="7" customWidth="1"/>
    <col min="2" max="2" width="17.7109375" style="7" bestFit="1" customWidth="1"/>
    <col min="3" max="4" width="16" style="7" bestFit="1" customWidth="1"/>
    <col min="5" max="5" width="18.7109375" style="7" customWidth="1"/>
    <col min="6" max="16384" width="20.28515625" style="7"/>
  </cols>
  <sheetData>
    <row r="1" spans="1:5" ht="12">
      <c r="A1" s="93" t="s">
        <v>360</v>
      </c>
      <c r="B1" s="105"/>
      <c r="C1" s="105"/>
      <c r="D1" s="105"/>
      <c r="E1" s="105"/>
    </row>
    <row r="2" spans="1:5" ht="11.25">
      <c r="A2" s="105"/>
      <c r="B2" s="105"/>
      <c r="C2" s="105"/>
      <c r="D2" s="105"/>
      <c r="E2" s="105"/>
    </row>
    <row r="3" spans="1:5" ht="17.25" customHeight="1">
      <c r="A3" s="105"/>
      <c r="B3" s="97" t="s">
        <v>919</v>
      </c>
      <c r="C3" s="105"/>
      <c r="D3" s="105"/>
      <c r="E3" s="105"/>
    </row>
    <row r="4" spans="1:5" ht="18" customHeight="1">
      <c r="A4" s="106"/>
      <c r="B4" s="105"/>
      <c r="C4" s="105"/>
      <c r="D4" s="105"/>
      <c r="E4" s="105"/>
    </row>
    <row r="5" spans="1:5" ht="15" customHeight="1">
      <c r="A5" s="219" t="s">
        <v>71</v>
      </c>
      <c r="B5" s="193" t="s">
        <v>72</v>
      </c>
      <c r="C5" s="218" t="s">
        <v>73</v>
      </c>
      <c r="D5" s="218"/>
      <c r="E5" s="25" t="s">
        <v>72</v>
      </c>
    </row>
    <row r="6" spans="1:5" ht="22.5">
      <c r="A6" s="220"/>
      <c r="B6" s="26" t="s">
        <v>812</v>
      </c>
      <c r="C6" s="27" t="s">
        <v>80</v>
      </c>
      <c r="D6" s="27" t="s">
        <v>81</v>
      </c>
      <c r="E6" s="28" t="s">
        <v>921</v>
      </c>
    </row>
    <row r="7" spans="1:5" ht="16.5" customHeight="1">
      <c r="A7" s="11" t="s">
        <v>74</v>
      </c>
      <c r="B7" s="8">
        <v>1863536.5899999999</v>
      </c>
      <c r="C7" s="8">
        <v>8090106.1699999999</v>
      </c>
      <c r="D7" s="8">
        <v>8872100.5</v>
      </c>
      <c r="E7" s="9">
        <f>B7+C7-D7</f>
        <v>1081542.2599999998</v>
      </c>
    </row>
    <row r="8" spans="1:5" ht="16.5" customHeight="1">
      <c r="A8" s="11" t="s">
        <v>75</v>
      </c>
      <c r="B8" s="8">
        <v>1958858.0699999984</v>
      </c>
      <c r="C8" s="8">
        <v>2717831.92</v>
      </c>
      <c r="D8" s="8">
        <v>1958858.07</v>
      </c>
      <c r="E8" s="9">
        <f t="shared" ref="E8:E13" si="0">B8+C8-D8</f>
        <v>2717831.9199999981</v>
      </c>
    </row>
    <row r="9" spans="1:5" ht="16.5" customHeight="1">
      <c r="A9" s="11" t="s">
        <v>76</v>
      </c>
      <c r="B9" s="8">
        <v>47913424.900000006</v>
      </c>
      <c r="C9" s="8">
        <v>72631966.950000003</v>
      </c>
      <c r="D9" s="8">
        <v>94421846.359999999</v>
      </c>
      <c r="E9" s="9">
        <f t="shared" si="0"/>
        <v>26123545.49000001</v>
      </c>
    </row>
    <row r="10" spans="1:5" ht="16.5" customHeight="1">
      <c r="A10" s="11" t="s">
        <v>77</v>
      </c>
      <c r="B10" s="8">
        <v>52123488.019999981</v>
      </c>
      <c r="C10" s="8">
        <v>158398769.91</v>
      </c>
      <c r="D10" s="8">
        <v>88315494.459999993</v>
      </c>
      <c r="E10" s="9">
        <f t="shared" si="0"/>
        <v>122206763.46999998</v>
      </c>
    </row>
    <row r="11" spans="1:5" ht="16.5" customHeight="1">
      <c r="A11" s="11" t="s">
        <v>78</v>
      </c>
      <c r="B11" s="8">
        <v>1145532365.23</v>
      </c>
      <c r="C11" s="8">
        <v>1187979968.8099999</v>
      </c>
      <c r="D11" s="8">
        <v>1436679738.0599999</v>
      </c>
      <c r="E11" s="9">
        <f t="shared" si="0"/>
        <v>896832595.98000002</v>
      </c>
    </row>
    <row r="12" spans="1:5" ht="16.5" hidden="1" customHeight="1">
      <c r="A12" s="11"/>
      <c r="B12" s="8">
        <v>0</v>
      </c>
      <c r="C12" s="8">
        <v>0</v>
      </c>
      <c r="D12" s="8">
        <v>0</v>
      </c>
      <c r="E12" s="9">
        <f t="shared" si="0"/>
        <v>0</v>
      </c>
    </row>
    <row r="13" spans="1:5" ht="16.5" customHeight="1">
      <c r="A13" s="11" t="s">
        <v>64</v>
      </c>
      <c r="B13" s="8">
        <v>1271593.7600000007</v>
      </c>
      <c r="C13" s="8">
        <v>2274024.7400000002</v>
      </c>
      <c r="D13" s="8">
        <v>3362252.21</v>
      </c>
      <c r="E13" s="9">
        <f t="shared" si="0"/>
        <v>183366.29000000097</v>
      </c>
    </row>
    <row r="14" spans="1:5" ht="25.5" customHeight="1">
      <c r="A14" s="4" t="s">
        <v>63</v>
      </c>
      <c r="B14" s="3">
        <f>SUM(B7:B13)</f>
        <v>1250663266.5699999</v>
      </c>
      <c r="C14" s="3">
        <f t="shared" ref="C14:D14" si="1">SUM(C7:C13)</f>
        <v>1432092668.5</v>
      </c>
      <c r="D14" s="3">
        <f t="shared" si="1"/>
        <v>1633610289.6599998</v>
      </c>
      <c r="E14" s="10">
        <f>B14+C14-D14</f>
        <v>1049145645.4099998</v>
      </c>
    </row>
  </sheetData>
  <mergeCells count="2">
    <mergeCell ref="C5:D5"/>
    <mergeCell ref="A5:A6"/>
  </mergeCells>
  <pageMargins left="0.7" right="0.7" top="0.75" bottom="0.75" header="0.3" footer="0.3"/>
  <pageSetup paperSize="9" orientation="portrait" verticalDpi="59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7"/>
  <sheetViews>
    <sheetView showGridLines="0" zoomScaleNormal="100" workbookViewId="0">
      <selection activeCell="G24" sqref="G24"/>
    </sheetView>
  </sheetViews>
  <sheetFormatPr defaultRowHeight="11.25"/>
  <cols>
    <col min="1" max="1" width="42.5703125" style="5" bestFit="1" customWidth="1"/>
    <col min="2" max="2" width="16" style="5" bestFit="1" customWidth="1"/>
    <col min="3" max="3" width="16.5703125" style="5" bestFit="1" customWidth="1"/>
    <col min="4" max="4" width="18" style="5" customWidth="1"/>
    <col min="5" max="16384" width="9.140625" style="5"/>
  </cols>
  <sheetData>
    <row r="1" spans="1:4" ht="12">
      <c r="A1" s="107" t="s">
        <v>361</v>
      </c>
      <c r="B1" s="108"/>
      <c r="C1" s="108"/>
      <c r="D1" s="108"/>
    </row>
    <row r="2" spans="1:4">
      <c r="A2" s="108"/>
      <c r="B2" s="108"/>
      <c r="C2" s="108"/>
      <c r="D2" s="108"/>
    </row>
    <row r="3" spans="1:4" ht="12">
      <c r="A3" s="93"/>
      <c r="B3" s="97" t="s">
        <v>919</v>
      </c>
      <c r="C3" s="108"/>
      <c r="D3" s="108"/>
    </row>
    <row r="4" spans="1:4" ht="15" customHeight="1">
      <c r="A4" s="106"/>
      <c r="B4" s="108"/>
      <c r="C4" s="108"/>
      <c r="D4" s="108"/>
    </row>
    <row r="5" spans="1:4" s="13" customFormat="1" ht="33.75">
      <c r="A5" s="29" t="s">
        <v>65</v>
      </c>
      <c r="B5" s="30" t="s">
        <v>79</v>
      </c>
      <c r="C5" s="30" t="s">
        <v>922</v>
      </c>
      <c r="D5" s="31" t="s">
        <v>82</v>
      </c>
    </row>
    <row r="6" spans="1:4" ht="15" customHeight="1">
      <c r="A6" s="14" t="s">
        <v>66</v>
      </c>
      <c r="B6" s="15">
        <v>3721153.2</v>
      </c>
      <c r="C6" s="15">
        <v>0</v>
      </c>
      <c r="D6" s="16">
        <f>B6+C6</f>
        <v>3721153.2</v>
      </c>
    </row>
    <row r="7" spans="1:4" ht="15" customHeight="1">
      <c r="A7" s="14" t="s">
        <v>67</v>
      </c>
      <c r="B7" s="15">
        <v>13224200</v>
      </c>
      <c r="C7" s="15">
        <v>354980</v>
      </c>
      <c r="D7" s="16">
        <f t="shared" ref="D7:D15" si="0">B7+C7</f>
        <v>13579180</v>
      </c>
    </row>
    <row r="8" spans="1:4" ht="15" customHeight="1">
      <c r="A8" s="23">
        <v>2</v>
      </c>
      <c r="B8" s="15">
        <v>1637099504</v>
      </c>
      <c r="C8" s="15">
        <v>15808000</v>
      </c>
      <c r="D8" s="16">
        <f t="shared" si="0"/>
        <v>1652907504</v>
      </c>
    </row>
    <row r="9" spans="1:4" ht="15" customHeight="1">
      <c r="A9" s="23">
        <v>1</v>
      </c>
      <c r="B9" s="15">
        <v>1618664374</v>
      </c>
      <c r="C9" s="15">
        <v>6921000</v>
      </c>
      <c r="D9" s="16">
        <f t="shared" si="0"/>
        <v>1625585374</v>
      </c>
    </row>
    <row r="10" spans="1:4" ht="15" customHeight="1">
      <c r="A10" s="23">
        <v>0.5</v>
      </c>
      <c r="B10" s="15">
        <v>604393494.5</v>
      </c>
      <c r="C10" s="15">
        <v>4092400</v>
      </c>
      <c r="D10" s="16">
        <f t="shared" si="0"/>
        <v>608485894.5</v>
      </c>
    </row>
    <row r="11" spans="1:4" ht="15" customHeight="1">
      <c r="A11" s="23">
        <v>0.2</v>
      </c>
      <c r="B11" s="15">
        <v>342097381.80000001</v>
      </c>
      <c r="C11" s="15">
        <v>1730800</v>
      </c>
      <c r="D11" s="16">
        <f t="shared" si="0"/>
        <v>343828181.80000001</v>
      </c>
    </row>
    <row r="12" spans="1:4" ht="15" customHeight="1">
      <c r="A12" s="23">
        <v>0.1</v>
      </c>
      <c r="B12" s="15">
        <v>218595692</v>
      </c>
      <c r="C12" s="15">
        <v>1837000</v>
      </c>
      <c r="D12" s="16">
        <f t="shared" si="0"/>
        <v>220432692</v>
      </c>
    </row>
    <row r="13" spans="1:4" ht="15" customHeight="1">
      <c r="A13" s="23">
        <v>0.05</v>
      </c>
      <c r="B13" s="15">
        <v>115684550.5</v>
      </c>
      <c r="C13" s="15">
        <v>1434000</v>
      </c>
      <c r="D13" s="16">
        <f t="shared" si="0"/>
        <v>117118550.5</v>
      </c>
    </row>
    <row r="14" spans="1:4" ht="15" customHeight="1">
      <c r="A14" s="23">
        <v>0.02</v>
      </c>
      <c r="B14" s="15">
        <v>59996741.68</v>
      </c>
      <c r="C14" s="15">
        <v>10</v>
      </c>
      <c r="D14" s="16">
        <f t="shared" si="0"/>
        <v>59996751.68</v>
      </c>
    </row>
    <row r="15" spans="1:4" ht="15" customHeight="1">
      <c r="A15" s="23">
        <v>0.01</v>
      </c>
      <c r="B15" s="15">
        <v>38836560.220000006</v>
      </c>
      <c r="C15" s="15">
        <v>15.29</v>
      </c>
      <c r="D15" s="16">
        <f t="shared" si="0"/>
        <v>38836575.510000005</v>
      </c>
    </row>
    <row r="16" spans="1:4" ht="25.5" customHeight="1">
      <c r="A16" s="18" t="s">
        <v>63</v>
      </c>
      <c r="B16" s="19">
        <f>SUM(B6:B15)</f>
        <v>4652313651.9000006</v>
      </c>
      <c r="C16" s="19">
        <f>SUM(C6:C15)</f>
        <v>32178205.289999999</v>
      </c>
      <c r="D16" s="20">
        <f>SUM(D6:D15)</f>
        <v>4684491857.1900005</v>
      </c>
    </row>
    <row r="18" spans="1:4">
      <c r="A18" s="17" t="s">
        <v>70</v>
      </c>
    </row>
    <row r="20" spans="1:4" ht="39.75" customHeight="1">
      <c r="A20" s="194" t="s">
        <v>68</v>
      </c>
      <c r="B20" s="30" t="s">
        <v>79</v>
      </c>
      <c r="C20" s="30" t="s">
        <v>922</v>
      </c>
      <c r="D20" s="31" t="s">
        <v>82</v>
      </c>
    </row>
    <row r="21" spans="1:4" ht="15" customHeight="1">
      <c r="A21" s="21" t="s">
        <v>808</v>
      </c>
      <c r="B21" s="6">
        <v>453300</v>
      </c>
      <c r="C21" s="6">
        <v>0</v>
      </c>
      <c r="D21" s="22">
        <f>B21+C21</f>
        <v>453300</v>
      </c>
    </row>
    <row r="22" spans="1:4" ht="15" customHeight="1">
      <c r="A22" s="21" t="s">
        <v>89</v>
      </c>
      <c r="B22" s="12">
        <v>3781880</v>
      </c>
      <c r="C22" s="6">
        <v>92000</v>
      </c>
      <c r="D22" s="22">
        <f t="shared" ref="D22:D26" si="1">B22+C22</f>
        <v>3873880</v>
      </c>
    </row>
    <row r="23" spans="1:4" ht="15" customHeight="1">
      <c r="A23" s="21" t="s">
        <v>69</v>
      </c>
      <c r="B23" s="12">
        <v>5529640</v>
      </c>
      <c r="C23" s="6">
        <v>234680</v>
      </c>
      <c r="D23" s="22">
        <f t="shared" si="1"/>
        <v>5764320</v>
      </c>
    </row>
    <row r="24" spans="1:4" ht="15" customHeight="1">
      <c r="A24" s="21" t="s">
        <v>923</v>
      </c>
      <c r="B24" s="12">
        <v>0</v>
      </c>
      <c r="C24" s="6">
        <v>11500</v>
      </c>
      <c r="D24" s="22">
        <v>11500</v>
      </c>
    </row>
    <row r="25" spans="1:4" ht="15" customHeight="1">
      <c r="A25" s="21" t="s">
        <v>809</v>
      </c>
      <c r="B25" s="12">
        <v>1655080</v>
      </c>
      <c r="C25" s="6">
        <v>16800</v>
      </c>
      <c r="D25" s="22">
        <f t="shared" si="1"/>
        <v>1671880</v>
      </c>
    </row>
    <row r="26" spans="1:4" ht="25.5" customHeight="1">
      <c r="A26" s="21" t="s">
        <v>810</v>
      </c>
      <c r="B26" s="12">
        <v>1804300</v>
      </c>
      <c r="C26" s="6">
        <v>0</v>
      </c>
      <c r="D26" s="22">
        <f t="shared" si="1"/>
        <v>1804300</v>
      </c>
    </row>
    <row r="27" spans="1:4">
      <c r="A27" s="18" t="s">
        <v>63</v>
      </c>
      <c r="B27" s="19">
        <f>SUM(B21:B26)</f>
        <v>13224200</v>
      </c>
      <c r="C27" s="19">
        <f>SUM(C21:C26)</f>
        <v>354980</v>
      </c>
      <c r="D27" s="24">
        <f>SUM(D21:D26)</f>
        <v>13579180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2"/>
  <sheetViews>
    <sheetView showGridLines="0" workbookViewId="0">
      <selection activeCell="E21" sqref="E21"/>
    </sheetView>
  </sheetViews>
  <sheetFormatPr defaultRowHeight="12.75"/>
  <cols>
    <col min="1" max="1" width="24.28515625" customWidth="1"/>
    <col min="2" max="2" width="19.140625" customWidth="1"/>
    <col min="3" max="3" width="20.5703125" customWidth="1"/>
    <col min="4" max="4" width="20.85546875" customWidth="1"/>
    <col min="5" max="5" width="19.7109375" customWidth="1"/>
    <col min="7" max="7" width="16.5703125" bestFit="1" customWidth="1"/>
    <col min="8" max="9" width="17.7109375" bestFit="1" customWidth="1"/>
    <col min="10" max="10" width="16.5703125" bestFit="1" customWidth="1"/>
  </cols>
  <sheetData>
    <row r="1" spans="1:5">
      <c r="A1" s="93" t="s">
        <v>351</v>
      </c>
      <c r="B1" s="94"/>
      <c r="C1" s="94"/>
    </row>
    <row r="2" spans="1:5">
      <c r="A2" s="94"/>
      <c r="B2" s="94"/>
      <c r="C2" s="94"/>
    </row>
    <row r="3" spans="1:5">
      <c r="A3" s="94"/>
      <c r="B3" s="93" t="s">
        <v>919</v>
      </c>
      <c r="C3" s="94"/>
    </row>
    <row r="4" spans="1:5" ht="15">
      <c r="A4" s="2"/>
    </row>
    <row r="5" spans="1:5" ht="30" customHeight="1">
      <c r="A5" s="190" t="s">
        <v>18</v>
      </c>
      <c r="B5" s="46" t="s">
        <v>811</v>
      </c>
      <c r="C5" s="46" t="s">
        <v>6</v>
      </c>
      <c r="D5" s="46" t="s">
        <v>7</v>
      </c>
      <c r="E5" s="191" t="s">
        <v>920</v>
      </c>
    </row>
    <row r="6" spans="1:5" ht="33" customHeight="1">
      <c r="A6" s="32" t="s">
        <v>19</v>
      </c>
      <c r="B6" s="33"/>
      <c r="C6" s="33"/>
      <c r="D6" s="34"/>
      <c r="E6" s="35"/>
    </row>
    <row r="7" spans="1:5" ht="22.5">
      <c r="A7" s="36" t="s">
        <v>0</v>
      </c>
      <c r="B7" s="37">
        <v>107453000000</v>
      </c>
      <c r="C7" s="37">
        <v>86983059000</v>
      </c>
      <c r="D7" s="37">
        <v>77853000000</v>
      </c>
      <c r="E7" s="38">
        <f>B7+C7-D7</f>
        <v>116583059000</v>
      </c>
    </row>
    <row r="8" spans="1:5" ht="22.5">
      <c r="A8" s="36" t="s">
        <v>1</v>
      </c>
      <c r="B8" s="37">
        <v>0</v>
      </c>
      <c r="C8" s="37">
        <v>0</v>
      </c>
      <c r="D8" s="37">
        <v>0</v>
      </c>
      <c r="E8" s="38">
        <f>B8+C8-D8</f>
        <v>0</v>
      </c>
    </row>
    <row r="9" spans="1:5" ht="25.5" customHeight="1">
      <c r="A9" s="77" t="s">
        <v>13</v>
      </c>
      <c r="B9" s="72">
        <f>SUM(B7:B8)</f>
        <v>107453000000</v>
      </c>
      <c r="C9" s="72">
        <f>SUM(C7:C8)</f>
        <v>86983059000</v>
      </c>
      <c r="D9" s="72">
        <f>SUM(D7:D8)</f>
        <v>77853000000</v>
      </c>
      <c r="E9" s="73">
        <f>SUM(E7:E8)</f>
        <v>116583059000</v>
      </c>
    </row>
    <row r="10" spans="1:5" ht="22.5">
      <c r="A10" s="39" t="s">
        <v>84</v>
      </c>
      <c r="B10" s="40"/>
      <c r="C10" s="40"/>
      <c r="D10" s="41"/>
      <c r="E10" s="42"/>
    </row>
    <row r="11" spans="1:5">
      <c r="A11" s="36" t="s">
        <v>916</v>
      </c>
      <c r="B11" s="37">
        <v>200356209115.73999</v>
      </c>
      <c r="C11" s="37">
        <v>70286664667.729996</v>
      </c>
      <c r="D11" s="37">
        <v>71770941297.880005</v>
      </c>
      <c r="E11" s="38">
        <f>B11+C11-D11</f>
        <v>198871932485.58997</v>
      </c>
    </row>
    <row r="12" spans="1:5" ht="15" customHeight="1">
      <c r="A12" s="36" t="s">
        <v>917</v>
      </c>
      <c r="B12" s="37">
        <v>170230000867.41</v>
      </c>
      <c r="C12" s="37">
        <v>221291694922.67001</v>
      </c>
      <c r="D12" s="37">
        <v>223605237214</v>
      </c>
      <c r="E12" s="38">
        <f>B12+C12-D12</f>
        <v>167916458576.08002</v>
      </c>
    </row>
    <row r="13" spans="1:5" ht="15" customHeight="1">
      <c r="A13" s="36" t="s">
        <v>2</v>
      </c>
      <c r="B13" s="37">
        <v>56060171883.790001</v>
      </c>
      <c r="C13" s="37">
        <v>416209684064.28998</v>
      </c>
      <c r="D13" s="37">
        <v>411568979639.07001</v>
      </c>
      <c r="E13" s="38">
        <f>B13+C13-D13</f>
        <v>60700876309.009949</v>
      </c>
    </row>
    <row r="14" spans="1:5" ht="15" customHeight="1">
      <c r="A14" s="36" t="s">
        <v>918</v>
      </c>
      <c r="B14" s="37">
        <v>93719672635.220001</v>
      </c>
      <c r="C14" s="37">
        <v>202634091752.56</v>
      </c>
      <c r="D14" s="37">
        <v>196018780117.60999</v>
      </c>
      <c r="E14" s="38">
        <f>B14+C14-D14</f>
        <v>100334984270.17004</v>
      </c>
    </row>
    <row r="15" spans="1:5" ht="25.5" customHeight="1">
      <c r="A15" s="77" t="s">
        <v>13</v>
      </c>
      <c r="B15" s="72">
        <f>SUM(B11:B14)</f>
        <v>520366054502.16003</v>
      </c>
      <c r="C15" s="72">
        <f t="shared" ref="C15:E15" si="0">SUM(C11:C14)</f>
        <v>910422135407.25</v>
      </c>
      <c r="D15" s="72">
        <f t="shared" si="0"/>
        <v>902963938268.55994</v>
      </c>
      <c r="E15" s="73">
        <f t="shared" si="0"/>
        <v>527824251640.84998</v>
      </c>
    </row>
    <row r="16" spans="1:5" ht="15" customHeight="1">
      <c r="A16" s="39" t="s">
        <v>20</v>
      </c>
      <c r="B16" s="40"/>
      <c r="C16" s="40"/>
      <c r="D16" s="41"/>
      <c r="E16" s="42"/>
    </row>
    <row r="17" spans="1:10" ht="22.5">
      <c r="A17" s="36" t="s">
        <v>3</v>
      </c>
      <c r="B17" s="37">
        <v>1017017141.25</v>
      </c>
      <c r="C17" s="37">
        <v>7047966968.25</v>
      </c>
      <c r="D17" s="37">
        <v>7072283010.3500004</v>
      </c>
      <c r="E17" s="38">
        <f>B17+C17-D17</f>
        <v>992701099.14999962</v>
      </c>
    </row>
    <row r="18" spans="1:10" ht="15" customHeight="1">
      <c r="A18" s="36" t="s">
        <v>21</v>
      </c>
      <c r="B18" s="37">
        <v>192800887.86000001</v>
      </c>
      <c r="C18" s="37">
        <v>47980981303.449997</v>
      </c>
      <c r="D18" s="37">
        <v>48087143731.25</v>
      </c>
      <c r="E18" s="38">
        <f>B18+C18-D18</f>
        <v>86638460.059997559</v>
      </c>
    </row>
    <row r="19" spans="1:10" ht="15" customHeight="1">
      <c r="A19" s="36" t="s">
        <v>4</v>
      </c>
      <c r="B19" s="37">
        <v>327175531.13</v>
      </c>
      <c r="C19" s="37">
        <v>454062832.06</v>
      </c>
      <c r="D19" s="37">
        <v>108205055.48999999</v>
      </c>
      <c r="E19" s="38">
        <f>B19+C19-D19</f>
        <v>673033307.70000005</v>
      </c>
    </row>
    <row r="20" spans="1:10" ht="15" customHeight="1">
      <c r="A20" s="36" t="s">
        <v>5</v>
      </c>
      <c r="B20" s="37">
        <v>21608044.199999999</v>
      </c>
      <c r="C20" s="37">
        <v>5015694.74</v>
      </c>
      <c r="D20" s="37">
        <v>7749975.25</v>
      </c>
      <c r="E20" s="38">
        <f>B20+C20-D20</f>
        <v>18873763.689999998</v>
      </c>
    </row>
    <row r="21" spans="1:10" ht="25.5" customHeight="1">
      <c r="A21" s="77" t="s">
        <v>13</v>
      </c>
      <c r="B21" s="72">
        <f>SUM(B17:B20)</f>
        <v>1558601604.4400003</v>
      </c>
      <c r="C21" s="72">
        <f t="shared" ref="C21:E21" si="1">SUM(C17:C20)</f>
        <v>55488026798.499992</v>
      </c>
      <c r="D21" s="72">
        <f t="shared" si="1"/>
        <v>55275381772.339996</v>
      </c>
      <c r="E21" s="73">
        <f t="shared" si="1"/>
        <v>1771246630.5999973</v>
      </c>
      <c r="G21" s="1"/>
      <c r="H21" s="1"/>
      <c r="I21" s="1"/>
      <c r="J21" s="1"/>
    </row>
    <row r="22" spans="1:10" ht="25.5" customHeight="1">
      <c r="A22" s="43" t="s">
        <v>63</v>
      </c>
      <c r="B22" s="44">
        <f>B9+B15+B21</f>
        <v>629377656106.59998</v>
      </c>
      <c r="C22" s="44">
        <f t="shared" ref="C22:D22" si="2">C9+C15+C21</f>
        <v>1052893221205.75</v>
      </c>
      <c r="D22" s="44">
        <f t="shared" si="2"/>
        <v>1036092320040.8999</v>
      </c>
      <c r="E22" s="45">
        <f>B22+C22-D22</f>
        <v>646178557271.4502</v>
      </c>
    </row>
  </sheetData>
  <pageMargins left="0.7" right="0.7" top="0.75" bottom="0.75" header="0.3" footer="0.3"/>
  <pageSetup paperSize="9" orientation="landscape" r:id="rId1"/>
  <ignoredErrors>
    <ignoredError sqref="E2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3"/>
  <sheetViews>
    <sheetView showGridLines="0" topLeftCell="A16" zoomScaleNormal="100" workbookViewId="0">
      <selection activeCell="E29" sqref="E29"/>
    </sheetView>
  </sheetViews>
  <sheetFormatPr defaultRowHeight="12.75"/>
  <cols>
    <col min="1" max="1" width="23.28515625" customWidth="1"/>
    <col min="2" max="2" width="19.7109375" customWidth="1"/>
    <col min="3" max="3" width="21.140625" customWidth="1"/>
    <col min="4" max="5" width="19.7109375" customWidth="1"/>
    <col min="6" max="6" width="16.42578125" bestFit="1" customWidth="1"/>
  </cols>
  <sheetData>
    <row r="1" spans="1:7">
      <c r="A1" s="95" t="s">
        <v>352</v>
      </c>
      <c r="B1" s="94"/>
      <c r="C1" s="94"/>
    </row>
    <row r="2" spans="1:7">
      <c r="A2" s="94"/>
      <c r="B2" s="94"/>
      <c r="C2" s="94"/>
    </row>
    <row r="3" spans="1:7">
      <c r="A3" s="94"/>
      <c r="B3" s="93" t="s">
        <v>919</v>
      </c>
      <c r="C3" s="94"/>
    </row>
    <row r="5" spans="1:7" ht="30" customHeight="1">
      <c r="A5" s="29" t="s">
        <v>22</v>
      </c>
      <c r="B5" s="30" t="s">
        <v>811</v>
      </c>
      <c r="C5" s="30" t="s">
        <v>7</v>
      </c>
      <c r="D5" s="30" t="s">
        <v>6</v>
      </c>
      <c r="E5" s="191" t="s">
        <v>920</v>
      </c>
    </row>
    <row r="6" spans="1:7" ht="22.5">
      <c r="A6" s="39" t="s">
        <v>23</v>
      </c>
      <c r="B6" s="40"/>
      <c r="C6" s="40"/>
      <c r="D6" s="41"/>
      <c r="E6" s="47"/>
    </row>
    <row r="7" spans="1:7" ht="22.5">
      <c r="A7" s="36" t="s">
        <v>24</v>
      </c>
      <c r="B7" s="37">
        <v>31660330549.439999</v>
      </c>
      <c r="C7" s="37">
        <v>57570567973.309998</v>
      </c>
      <c r="D7" s="37">
        <v>41419169801.290001</v>
      </c>
      <c r="E7" s="38">
        <f>B7+C7-D7</f>
        <v>47811728721.459999</v>
      </c>
      <c r="F7" s="68"/>
      <c r="G7" s="69"/>
    </row>
    <row r="8" spans="1:7" ht="22.5">
      <c r="A8" s="36" t="s">
        <v>25</v>
      </c>
      <c r="B8" s="37">
        <v>3000000000</v>
      </c>
      <c r="C8" s="37">
        <v>137965000000</v>
      </c>
      <c r="D8" s="37">
        <v>121975000000</v>
      </c>
      <c r="E8" s="38">
        <f>B8+C8-D8</f>
        <v>18990000000</v>
      </c>
    </row>
    <row r="9" spans="1:7" ht="25.5" customHeight="1">
      <c r="A9" s="77" t="s">
        <v>13</v>
      </c>
      <c r="B9" s="72">
        <f>SUM(B7:B8)</f>
        <v>34660330549.440002</v>
      </c>
      <c r="C9" s="72">
        <f t="shared" ref="C9:D9" si="0">SUM(C7:C8)</f>
        <v>195535567973.31</v>
      </c>
      <c r="D9" s="72">
        <f t="shared" si="0"/>
        <v>163394169801.29001</v>
      </c>
      <c r="E9" s="73">
        <f t="shared" ref="E9:E32" si="1">+B9+C9-D9</f>
        <v>66801728721.459991</v>
      </c>
    </row>
    <row r="10" spans="1:7">
      <c r="A10" s="39" t="s">
        <v>26</v>
      </c>
      <c r="B10" s="40"/>
      <c r="C10" s="40"/>
      <c r="D10" s="41"/>
      <c r="E10" s="47"/>
    </row>
    <row r="11" spans="1:7" ht="22.5">
      <c r="A11" s="36" t="s">
        <v>27</v>
      </c>
      <c r="B11" s="37">
        <v>607550569.28999996</v>
      </c>
      <c r="C11" s="37">
        <v>3341907157.7199998</v>
      </c>
      <c r="D11" s="37">
        <v>2991393345.6599998</v>
      </c>
      <c r="E11" s="38">
        <f>B11+C11-D11</f>
        <v>958064381.3499999</v>
      </c>
      <c r="F11" s="70"/>
    </row>
    <row r="12" spans="1:7" ht="22.5">
      <c r="A12" s="36" t="s">
        <v>28</v>
      </c>
      <c r="B12" s="37">
        <v>275707795</v>
      </c>
      <c r="C12" s="37">
        <v>63964139.600000001</v>
      </c>
      <c r="D12" s="37">
        <v>75857920</v>
      </c>
      <c r="E12" s="38">
        <f>B12+C12-D12</f>
        <v>263814014.60000002</v>
      </c>
    </row>
    <row r="13" spans="1:7" ht="22.5">
      <c r="A13" s="36" t="s">
        <v>29</v>
      </c>
      <c r="B13" s="37">
        <v>33195447368.48</v>
      </c>
      <c r="C13" s="37">
        <v>12387061235.559999</v>
      </c>
      <c r="D13" s="37">
        <v>6738254138.5100002</v>
      </c>
      <c r="E13" s="38">
        <f>B13+C13-D13</f>
        <v>38844254465.529999</v>
      </c>
    </row>
    <row r="14" spans="1:7" ht="22.5">
      <c r="A14" s="36" t="s">
        <v>83</v>
      </c>
      <c r="B14" s="37">
        <v>3723831771.25</v>
      </c>
      <c r="C14" s="37">
        <v>71693357780.710007</v>
      </c>
      <c r="D14" s="37">
        <v>71857265644.679993</v>
      </c>
      <c r="E14" s="38">
        <f>B14+C14-D14</f>
        <v>3559923907.280014</v>
      </c>
    </row>
    <row r="15" spans="1:7">
      <c r="A15" s="48" t="s">
        <v>30</v>
      </c>
      <c r="B15" s="49"/>
      <c r="C15" s="49"/>
      <c r="D15" s="49"/>
      <c r="E15" s="50"/>
    </row>
    <row r="16" spans="1:7" ht="22.5">
      <c r="A16" s="51" t="s">
        <v>31</v>
      </c>
      <c r="B16" s="52">
        <v>601226811.20999146</v>
      </c>
      <c r="C16" s="52">
        <v>33818816424.709999</v>
      </c>
      <c r="D16" s="52">
        <v>33735705893.02</v>
      </c>
      <c r="E16" s="53">
        <f>B16+C16-D16</f>
        <v>684337342.89999008</v>
      </c>
    </row>
    <row r="17" spans="1:6">
      <c r="A17" s="51" t="s">
        <v>32</v>
      </c>
      <c r="B17" s="52">
        <v>3122604960.0400009</v>
      </c>
      <c r="C17" s="52">
        <v>37874541356</v>
      </c>
      <c r="D17" s="52">
        <v>38121559751.660004</v>
      </c>
      <c r="E17" s="53">
        <f>B17+C17-D17</f>
        <v>2875586564.3799973</v>
      </c>
    </row>
    <row r="18" spans="1:6" ht="3.75" customHeight="1">
      <c r="A18" s="51"/>
      <c r="B18" s="49"/>
      <c r="C18" s="49"/>
      <c r="D18" s="49"/>
      <c r="E18" s="50"/>
    </row>
    <row r="19" spans="1:6" ht="22.5">
      <c r="A19" s="36" t="s">
        <v>33</v>
      </c>
      <c r="B19" s="37">
        <v>7849023380.250001</v>
      </c>
      <c r="C19" s="37">
        <v>0</v>
      </c>
      <c r="D19" s="37">
        <v>3255600734</v>
      </c>
      <c r="E19" s="38">
        <f>B19+C19-D19</f>
        <v>4593422646.250001</v>
      </c>
    </row>
    <row r="20" spans="1:6" ht="22.5">
      <c r="A20" s="36" t="s">
        <v>85</v>
      </c>
      <c r="B20" s="37">
        <v>0</v>
      </c>
      <c r="C20" s="37">
        <v>0</v>
      </c>
      <c r="D20" s="37">
        <v>0</v>
      </c>
      <c r="E20" s="38">
        <f>B20+C20-D20</f>
        <v>0</v>
      </c>
    </row>
    <row r="21" spans="1:6">
      <c r="A21" s="36" t="s">
        <v>34</v>
      </c>
      <c r="B21" s="37">
        <v>368355033.84000015</v>
      </c>
      <c r="C21" s="37">
        <v>3864290901.0900002</v>
      </c>
      <c r="D21" s="37">
        <v>1337047621.0999999</v>
      </c>
      <c r="E21" s="38">
        <f>B21+C21-D21</f>
        <v>2895598313.8300004</v>
      </c>
    </row>
    <row r="22" spans="1:6">
      <c r="A22" s="48" t="s">
        <v>30</v>
      </c>
      <c r="B22" s="49"/>
      <c r="C22" s="49"/>
      <c r="D22" s="49"/>
      <c r="E22" s="50"/>
    </row>
    <row r="23" spans="1:6">
      <c r="A23" s="51" t="s">
        <v>35</v>
      </c>
      <c r="B23" s="54">
        <v>180287945.82000065</v>
      </c>
      <c r="C23" s="54">
        <v>2680237313.0700002</v>
      </c>
      <c r="D23" s="54">
        <v>1148980533.0799999</v>
      </c>
      <c r="E23" s="53">
        <f>B23+C23-D23</f>
        <v>1711544725.8100009</v>
      </c>
      <c r="F23" s="70"/>
    </row>
    <row r="24" spans="1:6">
      <c r="A24" s="51" t="s">
        <v>36</v>
      </c>
      <c r="B24" s="54">
        <v>188067088.01999998</v>
      </c>
      <c r="C24" s="54">
        <v>1184053588.02</v>
      </c>
      <c r="D24" s="52">
        <v>188067088.02000001</v>
      </c>
      <c r="E24" s="53">
        <f>B24+C24-D24</f>
        <v>1184053588.02</v>
      </c>
      <c r="F24" s="132"/>
    </row>
    <row r="25" spans="1:6" ht="22.5">
      <c r="A25" s="36" t="s">
        <v>37</v>
      </c>
      <c r="B25" s="37">
        <v>4212810.2699999996</v>
      </c>
      <c r="C25" s="37">
        <v>517194450</v>
      </c>
      <c r="D25" s="37">
        <v>490335646.62</v>
      </c>
      <c r="E25" s="38">
        <f>B25+C25-D25</f>
        <v>31071613.649999976</v>
      </c>
    </row>
    <row r="26" spans="1:6">
      <c r="A26" s="36" t="s">
        <v>38</v>
      </c>
      <c r="B26" s="37">
        <v>797803136.39999998</v>
      </c>
      <c r="C26" s="37">
        <v>472673547.18000001</v>
      </c>
      <c r="D26" s="37">
        <v>497628404.97000003</v>
      </c>
      <c r="E26" s="38">
        <f>B26+C26-D26</f>
        <v>772848278.6099999</v>
      </c>
      <c r="F26" s="70"/>
    </row>
    <row r="27" spans="1:6" ht="25.5" customHeight="1">
      <c r="A27" s="77" t="s">
        <v>13</v>
      </c>
      <c r="B27" s="72">
        <f>B11+B12+B13+B14+B19+B20+B21+B25+B26</f>
        <v>46821931864.779999</v>
      </c>
      <c r="C27" s="72">
        <f t="shared" ref="C27:D27" si="2">C11+C12+C13+C14+C19+C20+C21+C25+C26</f>
        <v>92340449211.860001</v>
      </c>
      <c r="D27" s="72">
        <f t="shared" si="2"/>
        <v>87243383455.539993</v>
      </c>
      <c r="E27" s="73">
        <f t="shared" si="1"/>
        <v>51918997621.100021</v>
      </c>
    </row>
    <row r="28" spans="1:6">
      <c r="A28" s="39" t="s">
        <v>39</v>
      </c>
      <c r="B28" s="40"/>
      <c r="C28" s="40"/>
      <c r="D28" s="41"/>
      <c r="E28" s="42"/>
    </row>
    <row r="29" spans="1:6" ht="56.25">
      <c r="A29" s="36" t="s">
        <v>40</v>
      </c>
      <c r="B29" s="37">
        <v>1250663266.5699997</v>
      </c>
      <c r="C29" s="37">
        <v>1432092668.5</v>
      </c>
      <c r="D29" s="37">
        <v>1633610289.6600001</v>
      </c>
      <c r="E29" s="38">
        <f>B29+C29-D29</f>
        <v>1049145645.4099996</v>
      </c>
    </row>
    <row r="30" spans="1:6" ht="22.5">
      <c r="A30" s="36" t="s">
        <v>41</v>
      </c>
      <c r="B30" s="37">
        <v>33628831727.810001</v>
      </c>
      <c r="C30" s="37">
        <v>0</v>
      </c>
      <c r="D30" s="37">
        <v>0</v>
      </c>
      <c r="E30" s="38">
        <f>B30+C30-D30</f>
        <v>33628831727.810001</v>
      </c>
    </row>
    <row r="31" spans="1:6">
      <c r="A31" s="36" t="s">
        <v>4</v>
      </c>
      <c r="B31" s="37">
        <v>294256301.52999997</v>
      </c>
      <c r="C31" s="37">
        <v>204266184.40000001</v>
      </c>
      <c r="D31" s="37">
        <v>108205055.48999999</v>
      </c>
      <c r="E31" s="38">
        <f>B31+C31-D31</f>
        <v>390317430.43999994</v>
      </c>
    </row>
    <row r="32" spans="1:6" ht="25.5" customHeight="1">
      <c r="A32" s="77" t="s">
        <v>13</v>
      </c>
      <c r="B32" s="72">
        <f>SUM(B29:B31)</f>
        <v>35173751295.910004</v>
      </c>
      <c r="C32" s="72">
        <f t="shared" ref="C32:D32" si="3">SUM(C29:C31)</f>
        <v>1636358852.9000001</v>
      </c>
      <c r="D32" s="72">
        <f t="shared" si="3"/>
        <v>1741815345.1500001</v>
      </c>
      <c r="E32" s="73">
        <f t="shared" si="1"/>
        <v>35068294803.660004</v>
      </c>
    </row>
    <row r="33" spans="1:5" ht="25.5" customHeight="1">
      <c r="A33" s="43" t="s">
        <v>63</v>
      </c>
      <c r="B33" s="44">
        <f>+B9+B27+B32</f>
        <v>116656013710.13</v>
      </c>
      <c r="C33" s="44">
        <f t="shared" ref="C33:E33" si="4">+C9+C27+C32</f>
        <v>289512376038.07001</v>
      </c>
      <c r="D33" s="44">
        <f t="shared" si="4"/>
        <v>252379368601.98001</v>
      </c>
      <c r="E33" s="45">
        <f t="shared" si="4"/>
        <v>153789021146.22003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41"/>
  <sheetViews>
    <sheetView showGridLines="0" topLeftCell="A13" workbookViewId="0">
      <selection activeCell="A35" sqref="A35"/>
    </sheetView>
  </sheetViews>
  <sheetFormatPr defaultRowHeight="15" customHeight="1"/>
  <cols>
    <col min="1" max="1" width="71.5703125" customWidth="1"/>
    <col min="2" max="2" width="19" bestFit="1" customWidth="1"/>
    <col min="3" max="3" width="17.7109375" bestFit="1" customWidth="1"/>
    <col min="4" max="5" width="15.28515625" bestFit="1" customWidth="1"/>
  </cols>
  <sheetData>
    <row r="1" spans="1:3" ht="15" customHeight="1">
      <c r="A1" s="95" t="s">
        <v>362</v>
      </c>
      <c r="B1" s="94"/>
      <c r="C1" s="94"/>
    </row>
    <row r="2" spans="1:3" ht="15" customHeight="1">
      <c r="A2" s="94"/>
      <c r="B2" s="94"/>
      <c r="C2" s="94"/>
    </row>
    <row r="3" spans="1:3" ht="15" customHeight="1">
      <c r="A3" s="97" t="s">
        <v>919</v>
      </c>
      <c r="B3" s="133"/>
    </row>
    <row r="5" spans="1:3" ht="30" customHeight="1">
      <c r="A5" s="201"/>
      <c r="B5" s="202"/>
    </row>
    <row r="6" spans="1:3" ht="15" customHeight="1">
      <c r="A6" s="203" t="s">
        <v>43</v>
      </c>
      <c r="B6" s="204"/>
    </row>
    <row r="7" spans="1:3" ht="15" customHeight="1">
      <c r="A7" s="39" t="s">
        <v>44</v>
      </c>
      <c r="B7" s="135">
        <v>-37909124235.439972</v>
      </c>
    </row>
    <row r="8" spans="1:3" ht="15" customHeight="1">
      <c r="A8" s="36" t="s">
        <v>10</v>
      </c>
      <c r="B8" s="38">
        <v>215658529880.17001</v>
      </c>
    </row>
    <row r="9" spans="1:3" ht="15" customHeight="1">
      <c r="A9" s="36" t="s">
        <v>45</v>
      </c>
      <c r="B9" s="38">
        <v>-253567654115.60999</v>
      </c>
    </row>
    <row r="10" spans="1:3" ht="15" customHeight="1">
      <c r="A10" s="39" t="s">
        <v>46</v>
      </c>
      <c r="B10" s="135">
        <v>5162230311.439949</v>
      </c>
    </row>
    <row r="11" spans="1:3" ht="15" customHeight="1">
      <c r="A11" s="36" t="s">
        <v>47</v>
      </c>
      <c r="B11" s="38">
        <v>8942473768.8399658</v>
      </c>
    </row>
    <row r="12" spans="1:3" ht="15" customHeight="1">
      <c r="A12" s="36" t="s">
        <v>48</v>
      </c>
      <c r="B12" s="38">
        <v>-3780243457.4000163</v>
      </c>
    </row>
    <row r="13" spans="1:3" ht="15" customHeight="1">
      <c r="A13" s="51" t="s">
        <v>49</v>
      </c>
      <c r="B13" s="50"/>
    </row>
    <row r="14" spans="1:3" ht="15" customHeight="1">
      <c r="A14" s="51" t="s">
        <v>50</v>
      </c>
      <c r="B14" s="53">
        <v>-2542963672.9500122</v>
      </c>
      <c r="C14" s="70"/>
    </row>
    <row r="15" spans="1:3" ht="15" customHeight="1">
      <c r="A15" s="51" t="s">
        <v>51</v>
      </c>
      <c r="B15" s="53">
        <v>201517621.15999997</v>
      </c>
    </row>
    <row r="16" spans="1:3" ht="15" customHeight="1">
      <c r="A16" s="51" t="s">
        <v>52</v>
      </c>
      <c r="B16" s="53">
        <v>-1531256779.9900005</v>
      </c>
    </row>
    <row r="17" spans="1:3" ht="25.5" customHeight="1">
      <c r="A17" s="77" t="s">
        <v>90</v>
      </c>
      <c r="B17" s="73">
        <v>-32746893924.000023</v>
      </c>
      <c r="C17" s="70"/>
    </row>
    <row r="18" spans="1:3" ht="15" customHeight="1">
      <c r="A18" s="203" t="s">
        <v>53</v>
      </c>
      <c r="B18" s="204"/>
    </row>
    <row r="19" spans="1:3" ht="15" customHeight="1">
      <c r="A19" s="39" t="s">
        <v>44</v>
      </c>
      <c r="B19" s="135">
        <v>58241230506.680008</v>
      </c>
      <c r="C19" s="70"/>
    </row>
    <row r="20" spans="1:3" ht="15" customHeight="1">
      <c r="A20" s="36" t="s">
        <v>54</v>
      </c>
      <c r="B20" s="38">
        <v>148768675555.29001</v>
      </c>
    </row>
    <row r="21" spans="1:3" ht="15" customHeight="1">
      <c r="A21" s="36" t="s">
        <v>12</v>
      </c>
      <c r="B21" s="38">
        <v>-90527445048.610001</v>
      </c>
    </row>
    <row r="22" spans="1:3" ht="15" customHeight="1">
      <c r="A22" s="39" t="s">
        <v>46</v>
      </c>
      <c r="B22" s="135">
        <v>6647061589.3400364</v>
      </c>
    </row>
    <row r="23" spans="1:3" ht="15" customHeight="1">
      <c r="A23" s="36" t="s">
        <v>55</v>
      </c>
      <c r="B23" s="38">
        <v>9130059000</v>
      </c>
      <c r="C23" s="70"/>
    </row>
    <row r="24" spans="1:3" ht="15" customHeight="1">
      <c r="A24" s="36" t="s">
        <v>56</v>
      </c>
      <c r="B24" s="38">
        <v>-1484276630.1499634</v>
      </c>
    </row>
    <row r="25" spans="1:3" ht="15" customHeight="1">
      <c r="A25" s="36" t="s">
        <v>48</v>
      </c>
      <c r="B25" s="38">
        <v>-998720780.50999999</v>
      </c>
      <c r="C25" s="70"/>
    </row>
    <row r="26" spans="1:3" ht="15" customHeight="1">
      <c r="A26" s="51" t="s">
        <v>100</v>
      </c>
      <c r="B26" s="53">
        <v>-995986500</v>
      </c>
    </row>
    <row r="27" spans="1:3" ht="15" customHeight="1">
      <c r="A27" s="51" t="s">
        <v>101</v>
      </c>
      <c r="B27" s="53">
        <v>-2734280.5099999905</v>
      </c>
      <c r="C27" s="70"/>
    </row>
    <row r="28" spans="1:3" ht="15" customHeight="1">
      <c r="A28" s="39" t="s">
        <v>57</v>
      </c>
      <c r="B28" s="135">
        <v>-32141398172.02</v>
      </c>
    </row>
    <row r="29" spans="1:3" ht="15" customHeight="1">
      <c r="A29" s="36" t="s">
        <v>91</v>
      </c>
      <c r="B29" s="38">
        <v>-15990000000</v>
      </c>
    </row>
    <row r="30" spans="1:3" ht="15" customHeight="1">
      <c r="A30" s="36" t="s">
        <v>92</v>
      </c>
      <c r="B30" s="38">
        <v>-16151398172.02</v>
      </c>
    </row>
    <row r="31" spans="1:3" ht="25.5" customHeight="1">
      <c r="A31" s="77" t="s">
        <v>90</v>
      </c>
      <c r="B31" s="73">
        <v>32746893924.000042</v>
      </c>
      <c r="C31" s="70"/>
    </row>
    <row r="32" spans="1:3" ht="15" customHeight="1">
      <c r="A32" s="203" t="s">
        <v>42</v>
      </c>
      <c r="B32" s="204"/>
    </row>
    <row r="33" spans="1:5" ht="15" customHeight="1">
      <c r="A33" s="39" t="s">
        <v>13</v>
      </c>
      <c r="B33" s="135">
        <v>-731106015.17000008</v>
      </c>
    </row>
    <row r="34" spans="1:5" ht="15" customHeight="1">
      <c r="A34" s="36" t="s">
        <v>58</v>
      </c>
      <c r="B34" s="38">
        <v>-350506015.17000002</v>
      </c>
    </row>
    <row r="35" spans="1:5" ht="15" customHeight="1">
      <c r="A35" s="36" t="s">
        <v>93</v>
      </c>
      <c r="B35" s="38">
        <v>-374600000</v>
      </c>
    </row>
    <row r="36" spans="1:5" ht="15" customHeight="1">
      <c r="A36" s="36" t="s">
        <v>94</v>
      </c>
      <c r="B36" s="38">
        <v>-6000000</v>
      </c>
    </row>
    <row r="37" spans="1:5" ht="15" customHeight="1">
      <c r="A37" s="36" t="s">
        <v>59</v>
      </c>
      <c r="B37" s="38">
        <v>0</v>
      </c>
      <c r="E37" s="70"/>
    </row>
    <row r="38" spans="1:5" ht="15" customHeight="1">
      <c r="A38" s="36" t="s">
        <v>797</v>
      </c>
      <c r="B38" s="38"/>
    </row>
    <row r="39" spans="1:5" ht="25.5" customHeight="1">
      <c r="A39" s="136" t="s">
        <v>99</v>
      </c>
      <c r="B39" s="65">
        <v>-33477999939.170021</v>
      </c>
      <c r="C39" s="132"/>
    </row>
    <row r="40" spans="1:5" ht="15" customHeight="1">
      <c r="A40" s="134"/>
    </row>
    <row r="41" spans="1:5" ht="15" customHeight="1">
      <c r="B41" s="70"/>
    </row>
  </sheetData>
  <mergeCells count="4">
    <mergeCell ref="A5:B5"/>
    <mergeCell ref="A6:B6"/>
    <mergeCell ref="A18:B18"/>
    <mergeCell ref="A32:B32"/>
  </mergeCells>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5"/>
  <sheetViews>
    <sheetView showGridLines="0" workbookViewId="0">
      <selection activeCell="A22" sqref="A22"/>
    </sheetView>
  </sheetViews>
  <sheetFormatPr defaultRowHeight="12.75"/>
  <cols>
    <col min="1" max="1" width="63.28515625" customWidth="1"/>
    <col min="2" max="2" width="19.7109375" customWidth="1"/>
    <col min="3" max="3" width="17.7109375" bestFit="1" customWidth="1"/>
    <col min="4" max="4" width="51.7109375" customWidth="1"/>
    <col min="5" max="5" width="20.7109375" customWidth="1"/>
  </cols>
  <sheetData>
    <row r="1" spans="1:2">
      <c r="A1" s="95" t="s">
        <v>366</v>
      </c>
    </row>
    <row r="2" spans="1:2">
      <c r="A2" s="94"/>
    </row>
    <row r="3" spans="1:2">
      <c r="A3" s="97" t="s">
        <v>919</v>
      </c>
    </row>
    <row r="5" spans="1:2" ht="30.75" customHeight="1">
      <c r="A5" s="201"/>
      <c r="B5" s="202"/>
    </row>
    <row r="6" spans="1:2" ht="21.95" customHeight="1">
      <c r="A6" s="39" t="s">
        <v>95</v>
      </c>
      <c r="B6" s="135">
        <v>67371289506.680008</v>
      </c>
    </row>
    <row r="7" spans="1:2" ht="21.95" customHeight="1">
      <c r="A7" s="36" t="s">
        <v>96</v>
      </c>
      <c r="B7" s="38">
        <v>58241230506.680008</v>
      </c>
    </row>
    <row r="8" spans="1:2" ht="21.95" customHeight="1">
      <c r="A8" s="51" t="s">
        <v>49</v>
      </c>
      <c r="B8" s="50"/>
    </row>
    <row r="9" spans="1:2" ht="21.95" customHeight="1">
      <c r="A9" s="51" t="s">
        <v>97</v>
      </c>
      <c r="B9" s="137">
        <v>56485000000</v>
      </c>
    </row>
    <row r="10" spans="1:2" ht="21.95" customHeight="1">
      <c r="A10" s="36" t="s">
        <v>55</v>
      </c>
      <c r="B10" s="38">
        <v>9130059000</v>
      </c>
    </row>
    <row r="11" spans="1:2" ht="21.95" customHeight="1">
      <c r="A11" s="39" t="s">
        <v>98</v>
      </c>
      <c r="B11" s="135">
        <v>-2482997410.6599636</v>
      </c>
    </row>
    <row r="12" spans="1:2" ht="21.95" customHeight="1">
      <c r="A12" s="77" t="s">
        <v>60</v>
      </c>
      <c r="B12" s="73">
        <v>64888292096.020042</v>
      </c>
    </row>
    <row r="13" spans="1:2" ht="21.95" customHeight="1">
      <c r="A13" s="36" t="s">
        <v>57</v>
      </c>
      <c r="B13" s="38">
        <v>-32141398172.02</v>
      </c>
    </row>
    <row r="14" spans="1:2" ht="21.95" customHeight="1">
      <c r="A14" s="36" t="s">
        <v>61</v>
      </c>
      <c r="B14" s="38">
        <v>-32746893924.000023</v>
      </c>
    </row>
    <row r="15" spans="1:2" ht="21.95" customHeight="1">
      <c r="A15" s="77" t="s">
        <v>62</v>
      </c>
      <c r="B15" s="73">
        <v>-64888292096.02002</v>
      </c>
    </row>
  </sheetData>
  <mergeCells count="1">
    <mergeCell ref="A5:B5"/>
  </mergeCells>
  <pageMargins left="0.7" right="0.7" top="0.75" bottom="0.75" header="0.3" footer="0.3"/>
  <pageSetup paperSize="9" orientation="portrait" verticalDpi="59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4"/>
  <sheetViews>
    <sheetView topLeftCell="A130" zoomScaleNormal="100" workbookViewId="0">
      <selection activeCell="A76" sqref="A76:XFD76"/>
    </sheetView>
  </sheetViews>
  <sheetFormatPr defaultRowHeight="12.75"/>
  <cols>
    <col min="1" max="1" width="60.140625" style="80" customWidth="1"/>
    <col min="2" max="4" width="16.7109375" style="80" customWidth="1"/>
    <col min="5" max="5" width="2.7109375" style="80" customWidth="1"/>
    <col min="6" max="6" width="4.7109375" style="80" customWidth="1"/>
    <col min="7" max="16384" width="9.140625" style="80"/>
  </cols>
  <sheetData>
    <row r="1" spans="1:5">
      <c r="A1" s="96" t="s">
        <v>353</v>
      </c>
    </row>
    <row r="3" spans="1:5" s="79" customFormat="1" ht="12.75" customHeight="1">
      <c r="A3" s="161" t="s">
        <v>919</v>
      </c>
      <c r="B3" s="93"/>
    </row>
    <row r="4" spans="1:5" s="79" customFormat="1" ht="12.75" customHeight="1">
      <c r="A4" s="205"/>
      <c r="B4" s="205"/>
      <c r="C4" s="205"/>
      <c r="D4" s="205"/>
      <c r="E4" s="205"/>
    </row>
    <row r="6" spans="1:5" ht="25.5" customHeight="1">
      <c r="A6" s="166" t="s">
        <v>813</v>
      </c>
      <c r="B6" s="167" t="s">
        <v>590</v>
      </c>
      <c r="C6" s="167" t="s">
        <v>591</v>
      </c>
      <c r="D6" s="168" t="s">
        <v>13</v>
      </c>
    </row>
    <row r="7" spans="1:5" ht="21.75" customHeight="1">
      <c r="A7" s="169" t="s">
        <v>672</v>
      </c>
      <c r="B7" s="109">
        <v>186427797707.95001</v>
      </c>
      <c r="C7" s="109">
        <v>2879634810.3299999</v>
      </c>
      <c r="D7" s="170">
        <v>189307432518.28</v>
      </c>
    </row>
    <row r="8" spans="1:5" ht="22.5" customHeight="1">
      <c r="A8" s="171" t="s">
        <v>673</v>
      </c>
      <c r="B8" s="110">
        <v>96472403340.369995</v>
      </c>
      <c r="C8" s="110">
        <v>541854799.41999996</v>
      </c>
      <c r="D8" s="172">
        <v>97014258139.789993</v>
      </c>
    </row>
    <row r="9" spans="1:5">
      <c r="A9" s="173" t="s">
        <v>674</v>
      </c>
      <c r="B9" s="174">
        <v>84757244128.330002</v>
      </c>
      <c r="C9" s="174">
        <v>392724837.33999997</v>
      </c>
      <c r="D9" s="175">
        <v>85149968965.669998</v>
      </c>
    </row>
    <row r="10" spans="1:5">
      <c r="A10" s="173" t="s">
        <v>675</v>
      </c>
      <c r="B10" s="174">
        <v>2426038953.1399999</v>
      </c>
      <c r="C10" s="174">
        <v>108494648.23</v>
      </c>
      <c r="D10" s="175">
        <v>2534533601.3699999</v>
      </c>
    </row>
    <row r="11" spans="1:5" ht="22.5">
      <c r="A11" s="173" t="s">
        <v>676</v>
      </c>
      <c r="B11" s="174">
        <v>4556715689.6700001</v>
      </c>
      <c r="C11" s="174">
        <v>466467.82</v>
      </c>
      <c r="D11" s="175">
        <v>4557182157.4899998</v>
      </c>
    </row>
    <row r="12" spans="1:5" ht="22.5">
      <c r="A12" s="173" t="s">
        <v>677</v>
      </c>
      <c r="B12" s="174">
        <v>35820444.210000001</v>
      </c>
      <c r="C12" s="174">
        <v>1213378.8999999999</v>
      </c>
      <c r="D12" s="175">
        <v>37033823.109999999</v>
      </c>
    </row>
    <row r="13" spans="1:5" ht="22.5">
      <c r="A13" s="173" t="s">
        <v>678</v>
      </c>
      <c r="B13" s="174">
        <v>1865905923.8099999</v>
      </c>
      <c r="C13" s="174">
        <v>3283709.87</v>
      </c>
      <c r="D13" s="175">
        <v>1869189633.6800001</v>
      </c>
    </row>
    <row r="14" spans="1:5" ht="22.5">
      <c r="A14" s="173" t="s">
        <v>679</v>
      </c>
      <c r="B14" s="174">
        <v>251795982.09999999</v>
      </c>
      <c r="C14" s="174">
        <v>11516.4</v>
      </c>
      <c r="D14" s="175">
        <v>251807498.5</v>
      </c>
    </row>
    <row r="15" spans="1:5" ht="56.25">
      <c r="A15" s="173" t="s">
        <v>925</v>
      </c>
      <c r="B15" s="174">
        <v>115027820.73999999</v>
      </c>
      <c r="C15" s="174">
        <v>2865323.37</v>
      </c>
      <c r="D15" s="175">
        <v>117893144.11</v>
      </c>
    </row>
    <row r="16" spans="1:5" ht="22.5">
      <c r="A16" s="173" t="s">
        <v>680</v>
      </c>
      <c r="B16" s="174">
        <v>95569755.629999995</v>
      </c>
      <c r="C16" s="174">
        <v>1514206.06</v>
      </c>
      <c r="D16" s="175">
        <v>97083961.689999998</v>
      </c>
    </row>
    <row r="17" spans="1:4" ht="22.5">
      <c r="A17" s="173" t="s">
        <v>681</v>
      </c>
      <c r="B17" s="174">
        <v>558149772.48000002</v>
      </c>
      <c r="C17" s="174">
        <v>0</v>
      </c>
      <c r="D17" s="175">
        <v>558149772.48000002</v>
      </c>
    </row>
    <row r="18" spans="1:4" ht="33.75">
      <c r="A18" s="173" t="s">
        <v>682</v>
      </c>
      <c r="B18" s="174">
        <v>192509300.22</v>
      </c>
      <c r="C18" s="174">
        <v>876200.14</v>
      </c>
      <c r="D18" s="175">
        <v>193385500.36000001</v>
      </c>
    </row>
    <row r="19" spans="1:4" ht="22.5">
      <c r="A19" s="173" t="s">
        <v>683</v>
      </c>
      <c r="B19" s="174">
        <v>16667423.029999999</v>
      </c>
      <c r="C19" s="174">
        <v>157800.29999999999</v>
      </c>
      <c r="D19" s="175">
        <v>16825223.329999998</v>
      </c>
    </row>
    <row r="20" spans="1:4" ht="22.5">
      <c r="A20" s="173" t="s">
        <v>684</v>
      </c>
      <c r="B20" s="174">
        <v>266420384.49000001</v>
      </c>
      <c r="C20" s="174">
        <v>1643242.67</v>
      </c>
      <c r="D20" s="175">
        <v>268063627.16</v>
      </c>
    </row>
    <row r="21" spans="1:4" ht="33.75">
      <c r="A21" s="173" t="s">
        <v>685</v>
      </c>
      <c r="B21" s="174">
        <v>128589831.95999999</v>
      </c>
      <c r="C21" s="174">
        <v>0</v>
      </c>
      <c r="D21" s="175">
        <v>128589831.95999999</v>
      </c>
    </row>
    <row r="22" spans="1:4" ht="33.75">
      <c r="A22" s="173" t="s">
        <v>686</v>
      </c>
      <c r="B22" s="174">
        <v>1913755.33</v>
      </c>
      <c r="C22" s="174">
        <v>274800.44</v>
      </c>
      <c r="D22" s="175">
        <v>2188555.77</v>
      </c>
    </row>
    <row r="23" spans="1:4" ht="33.75">
      <c r="A23" s="173" t="s">
        <v>687</v>
      </c>
      <c r="B23" s="174">
        <v>85111680.099999994</v>
      </c>
      <c r="C23" s="174">
        <v>636827.74</v>
      </c>
      <c r="D23" s="175">
        <v>85748507.840000004</v>
      </c>
    </row>
    <row r="24" spans="1:4" ht="45">
      <c r="A24" s="173" t="s">
        <v>688</v>
      </c>
      <c r="B24" s="174">
        <v>36873498.960000001</v>
      </c>
      <c r="C24" s="174">
        <v>4547784.13</v>
      </c>
      <c r="D24" s="175">
        <v>41421283.090000004</v>
      </c>
    </row>
    <row r="25" spans="1:4" ht="22.5">
      <c r="A25" s="173" t="s">
        <v>689</v>
      </c>
      <c r="B25" s="174">
        <v>72326422.299999997</v>
      </c>
      <c r="C25" s="174">
        <v>1049812.44</v>
      </c>
      <c r="D25" s="175">
        <v>73376234.739999995</v>
      </c>
    </row>
    <row r="26" spans="1:4" ht="33.75">
      <c r="A26" s="173" t="s">
        <v>690</v>
      </c>
      <c r="B26" s="174">
        <v>5146232.43</v>
      </c>
      <c r="C26" s="174">
        <v>386704.79</v>
      </c>
      <c r="D26" s="175">
        <v>5532937.2199999997</v>
      </c>
    </row>
    <row r="27" spans="1:4">
      <c r="A27" s="173" t="s">
        <v>691</v>
      </c>
      <c r="B27" s="174">
        <v>1004576341.4400001</v>
      </c>
      <c r="C27" s="174">
        <v>21707538.780000001</v>
      </c>
      <c r="D27" s="175">
        <v>1026283880.22</v>
      </c>
    </row>
    <row r="28" spans="1:4" ht="29.25" customHeight="1">
      <c r="A28" s="171" t="s">
        <v>692</v>
      </c>
      <c r="B28" s="110">
        <v>66037715265.650002</v>
      </c>
      <c r="C28" s="110">
        <v>2290130919.1199999</v>
      </c>
      <c r="D28" s="172">
        <v>68327846184.769997</v>
      </c>
    </row>
    <row r="29" spans="1:4">
      <c r="A29" s="173" t="s">
        <v>693</v>
      </c>
      <c r="B29" s="174">
        <v>57233684351.790001</v>
      </c>
      <c r="C29" s="174">
        <v>2025371795.01</v>
      </c>
      <c r="D29" s="175">
        <v>59259056146.800003</v>
      </c>
    </row>
    <row r="30" spans="1:4">
      <c r="A30" s="173" t="s">
        <v>694</v>
      </c>
      <c r="B30" s="174">
        <v>3052848794.5599999</v>
      </c>
      <c r="C30" s="174">
        <v>24229886.420000002</v>
      </c>
      <c r="D30" s="175">
        <v>3077078680.98</v>
      </c>
    </row>
    <row r="31" spans="1:4">
      <c r="A31" s="173" t="s">
        <v>695</v>
      </c>
      <c r="B31" s="174">
        <v>2140393164.4000001</v>
      </c>
      <c r="C31" s="174">
        <v>106885947.86</v>
      </c>
      <c r="D31" s="175">
        <v>2247279112.2600002</v>
      </c>
    </row>
    <row r="32" spans="1:4">
      <c r="A32" s="173" t="s">
        <v>696</v>
      </c>
      <c r="B32" s="174">
        <v>420260977.82999998</v>
      </c>
      <c r="C32" s="174">
        <v>40991032.07</v>
      </c>
      <c r="D32" s="175">
        <v>461252009.89999998</v>
      </c>
    </row>
    <row r="33" spans="1:4" ht="22.5">
      <c r="A33" s="173" t="s">
        <v>697</v>
      </c>
      <c r="B33" s="174">
        <v>631464900.86000001</v>
      </c>
      <c r="C33" s="174">
        <v>5971366.9699999997</v>
      </c>
      <c r="D33" s="175">
        <v>637436267.83000004</v>
      </c>
    </row>
    <row r="34" spans="1:4">
      <c r="A34" s="173" t="s">
        <v>698</v>
      </c>
      <c r="B34" s="174">
        <v>166696016.06</v>
      </c>
      <c r="C34" s="174">
        <v>4414417.33</v>
      </c>
      <c r="D34" s="175">
        <v>171110433.38999999</v>
      </c>
    </row>
    <row r="35" spans="1:4">
      <c r="A35" s="173" t="s">
        <v>699</v>
      </c>
      <c r="B35" s="174">
        <v>349662720.36000001</v>
      </c>
      <c r="C35" s="174">
        <v>10873858.699999999</v>
      </c>
      <c r="D35" s="175">
        <v>360536579.06</v>
      </c>
    </row>
    <row r="36" spans="1:4">
      <c r="A36" s="173" t="s">
        <v>700</v>
      </c>
      <c r="B36" s="174">
        <v>678861202.42999995</v>
      </c>
      <c r="C36" s="174">
        <v>31924304.550000001</v>
      </c>
      <c r="D36" s="175">
        <v>710785506.98000002</v>
      </c>
    </row>
    <row r="37" spans="1:4" ht="22.5">
      <c r="A37" s="173" t="s">
        <v>701</v>
      </c>
      <c r="B37" s="174">
        <v>458817675.44999999</v>
      </c>
      <c r="C37" s="174">
        <v>1252123.1599999999</v>
      </c>
      <c r="D37" s="175">
        <v>460069798.61000001</v>
      </c>
    </row>
    <row r="38" spans="1:4">
      <c r="A38" s="173" t="s">
        <v>702</v>
      </c>
      <c r="B38" s="174">
        <v>284657238.5</v>
      </c>
      <c r="C38" s="174">
        <v>11346104.07</v>
      </c>
      <c r="D38" s="175">
        <v>296003342.56999999</v>
      </c>
    </row>
    <row r="39" spans="1:4">
      <c r="A39" s="173" t="s">
        <v>703</v>
      </c>
      <c r="B39" s="174">
        <v>181155134.66999999</v>
      </c>
      <c r="C39" s="174">
        <v>21220.89</v>
      </c>
      <c r="D39" s="175">
        <v>181176355.56</v>
      </c>
    </row>
    <row r="40" spans="1:4" ht="22.5">
      <c r="A40" s="173" t="s">
        <v>704</v>
      </c>
      <c r="B40" s="174">
        <v>203191662.41999999</v>
      </c>
      <c r="C40" s="174">
        <v>1847082.6</v>
      </c>
      <c r="D40" s="175">
        <v>205038745.02000001</v>
      </c>
    </row>
    <row r="41" spans="1:4" ht="22.5">
      <c r="A41" s="173" t="s">
        <v>705</v>
      </c>
      <c r="B41" s="174">
        <v>51637838.380000003</v>
      </c>
      <c r="C41" s="174">
        <v>780552.06</v>
      </c>
      <c r="D41" s="175">
        <v>52418390.439999998</v>
      </c>
    </row>
    <row r="42" spans="1:4">
      <c r="A42" s="173" t="s">
        <v>706</v>
      </c>
      <c r="B42" s="174">
        <v>17217160.18</v>
      </c>
      <c r="C42" s="174">
        <v>53028.9</v>
      </c>
      <c r="D42" s="175">
        <v>17270189.079999998</v>
      </c>
    </row>
    <row r="43" spans="1:4">
      <c r="A43" s="173" t="s">
        <v>707</v>
      </c>
      <c r="B43" s="174">
        <v>15594254.25</v>
      </c>
      <c r="C43" s="174">
        <v>27688.7</v>
      </c>
      <c r="D43" s="175">
        <v>15621942.949999999</v>
      </c>
    </row>
    <row r="44" spans="1:4" ht="22.5">
      <c r="A44" s="173" t="s">
        <v>708</v>
      </c>
      <c r="B44" s="174">
        <v>2240443.66</v>
      </c>
      <c r="C44" s="174">
        <v>1827958.83</v>
      </c>
      <c r="D44" s="175">
        <v>4068402.49</v>
      </c>
    </row>
    <row r="45" spans="1:4">
      <c r="A45" s="173" t="s">
        <v>709</v>
      </c>
      <c r="B45" s="174">
        <v>149331729.84999999</v>
      </c>
      <c r="C45" s="174">
        <v>22312551</v>
      </c>
      <c r="D45" s="175">
        <v>171644280.84999999</v>
      </c>
    </row>
    <row r="46" spans="1:4" ht="29.25" customHeight="1">
      <c r="A46" s="171" t="s">
        <v>710</v>
      </c>
      <c r="B46" s="110">
        <v>14933740997.35</v>
      </c>
      <c r="C46" s="110">
        <v>27097550.030000001</v>
      </c>
      <c r="D46" s="172">
        <v>14960838547.379999</v>
      </c>
    </row>
    <row r="47" spans="1:4">
      <c r="A47" s="173" t="s">
        <v>711</v>
      </c>
      <c r="B47" s="174">
        <v>11071514232.780001</v>
      </c>
      <c r="C47" s="174">
        <v>7032512.8300000001</v>
      </c>
      <c r="D47" s="175">
        <v>11078546745.610001</v>
      </c>
    </row>
    <row r="48" spans="1:4">
      <c r="A48" s="173" t="s">
        <v>712</v>
      </c>
      <c r="B48" s="174">
        <v>1562992641.71</v>
      </c>
      <c r="C48" s="174">
        <v>5716144.7699999996</v>
      </c>
      <c r="D48" s="175">
        <v>1568708786.48</v>
      </c>
    </row>
    <row r="49" spans="1:4">
      <c r="A49" s="173" t="s">
        <v>713</v>
      </c>
      <c r="B49" s="174">
        <v>1274942897.1700001</v>
      </c>
      <c r="C49" s="174">
        <v>4936795.08</v>
      </c>
      <c r="D49" s="175">
        <v>1279879692.25</v>
      </c>
    </row>
    <row r="50" spans="1:4">
      <c r="A50" s="173" t="s">
        <v>714</v>
      </c>
      <c r="B50" s="174">
        <v>270039470.76999998</v>
      </c>
      <c r="C50" s="174">
        <v>691911.06</v>
      </c>
      <c r="D50" s="175">
        <v>270731381.82999998</v>
      </c>
    </row>
    <row r="51" spans="1:4">
      <c r="A51" s="173" t="s">
        <v>715</v>
      </c>
      <c r="B51" s="174">
        <v>278018156.56999999</v>
      </c>
      <c r="C51" s="174">
        <v>3870796.84</v>
      </c>
      <c r="D51" s="175">
        <v>281888953.41000003</v>
      </c>
    </row>
    <row r="52" spans="1:4" ht="33.75">
      <c r="A52" s="173" t="s">
        <v>716</v>
      </c>
      <c r="B52" s="174">
        <v>316847635.58999997</v>
      </c>
      <c r="C52" s="174">
        <v>263932.2</v>
      </c>
      <c r="D52" s="175">
        <v>317111567.79000002</v>
      </c>
    </row>
    <row r="53" spans="1:4">
      <c r="A53" s="173" t="s">
        <v>717</v>
      </c>
      <c r="B53" s="174">
        <v>126225622.22</v>
      </c>
      <c r="C53" s="174">
        <v>351686.62</v>
      </c>
      <c r="D53" s="175">
        <v>126577308.84</v>
      </c>
    </row>
    <row r="54" spans="1:4" ht="22.5">
      <c r="A54" s="173" t="s">
        <v>718</v>
      </c>
      <c r="B54" s="174">
        <v>21104.9</v>
      </c>
      <c r="C54" s="174">
        <v>5793.96</v>
      </c>
      <c r="D54" s="175">
        <v>26898.86</v>
      </c>
    </row>
    <row r="55" spans="1:4" ht="22.5">
      <c r="A55" s="173" t="s">
        <v>719</v>
      </c>
      <c r="B55" s="174">
        <v>3999819.36</v>
      </c>
      <c r="C55" s="174">
        <v>10547.6</v>
      </c>
      <c r="D55" s="175">
        <v>4010366.96</v>
      </c>
    </row>
    <row r="56" spans="1:4" ht="45">
      <c r="A56" s="173" t="s">
        <v>720</v>
      </c>
      <c r="B56" s="174">
        <v>5323917.32</v>
      </c>
      <c r="C56" s="174">
        <v>38678.910000000003</v>
      </c>
      <c r="D56" s="175">
        <v>5362596.2300000004</v>
      </c>
    </row>
    <row r="57" spans="1:4" ht="33.75">
      <c r="A57" s="173" t="s">
        <v>721</v>
      </c>
      <c r="B57" s="174">
        <v>2297346.34</v>
      </c>
      <c r="C57" s="174">
        <v>329351.3</v>
      </c>
      <c r="D57" s="175">
        <v>2626697.64</v>
      </c>
    </row>
    <row r="58" spans="1:4">
      <c r="A58" s="173" t="s">
        <v>722</v>
      </c>
      <c r="B58" s="174">
        <v>21518152.620000001</v>
      </c>
      <c r="C58" s="174">
        <v>3849398.86</v>
      </c>
      <c r="D58" s="175">
        <v>25367551.48</v>
      </c>
    </row>
    <row r="59" spans="1:4" ht="27" customHeight="1">
      <c r="A59" s="171" t="s">
        <v>723</v>
      </c>
      <c r="B59" s="110">
        <v>4803942150.2600002</v>
      </c>
      <c r="C59" s="110">
        <v>45162.3</v>
      </c>
      <c r="D59" s="172">
        <v>4803987312.5600004</v>
      </c>
    </row>
    <row r="60" spans="1:4">
      <c r="A60" s="173" t="s">
        <v>724</v>
      </c>
      <c r="B60" s="174">
        <v>4797709581.8100004</v>
      </c>
      <c r="C60" s="174">
        <v>21354.63</v>
      </c>
      <c r="D60" s="175">
        <v>4797730936.4399996</v>
      </c>
    </row>
    <row r="61" spans="1:4" ht="22.5">
      <c r="A61" s="173" t="s">
        <v>725</v>
      </c>
      <c r="B61" s="174">
        <v>13.88</v>
      </c>
      <c r="C61" s="174">
        <v>0</v>
      </c>
      <c r="D61" s="175">
        <v>13.88</v>
      </c>
    </row>
    <row r="62" spans="1:4">
      <c r="A62" s="173" t="s">
        <v>726</v>
      </c>
      <c r="B62" s="174">
        <v>6232554.5700000003</v>
      </c>
      <c r="C62" s="174">
        <v>23807.67</v>
      </c>
      <c r="D62" s="175">
        <v>6256362.2400000002</v>
      </c>
    </row>
    <row r="63" spans="1:4" ht="22.5">
      <c r="A63" s="171" t="s">
        <v>727</v>
      </c>
      <c r="B63" s="110">
        <v>4179995954.3200002</v>
      </c>
      <c r="C63" s="110">
        <v>20506379.460000001</v>
      </c>
      <c r="D63" s="172">
        <v>4200502333.7800002</v>
      </c>
    </row>
    <row r="64" spans="1:4">
      <c r="A64" s="173" t="s">
        <v>728</v>
      </c>
      <c r="B64" s="174">
        <v>538594907.57000005</v>
      </c>
      <c r="C64" s="174">
        <v>15607720.859999999</v>
      </c>
      <c r="D64" s="175">
        <v>554202628.42999995</v>
      </c>
    </row>
    <row r="65" spans="1:4" ht="33.75">
      <c r="A65" s="173" t="s">
        <v>729</v>
      </c>
      <c r="B65" s="174">
        <v>3355906936.9200001</v>
      </c>
      <c r="C65" s="174">
        <v>142010.51</v>
      </c>
      <c r="D65" s="175">
        <v>3356048947.4299998</v>
      </c>
    </row>
    <row r="66" spans="1:4">
      <c r="A66" s="173" t="s">
        <v>730</v>
      </c>
      <c r="B66" s="174">
        <v>133511472.16</v>
      </c>
      <c r="C66" s="174">
        <v>0</v>
      </c>
      <c r="D66" s="175">
        <v>133511472.16</v>
      </c>
    </row>
    <row r="67" spans="1:4" ht="22.5">
      <c r="A67" s="173" t="s">
        <v>731</v>
      </c>
      <c r="B67" s="174">
        <v>82942756.340000004</v>
      </c>
      <c r="C67" s="174">
        <v>1325505.27</v>
      </c>
      <c r="D67" s="175">
        <v>84268261.609999999</v>
      </c>
    </row>
    <row r="68" spans="1:4">
      <c r="A68" s="173" t="s">
        <v>732</v>
      </c>
      <c r="B68" s="174">
        <v>31958979.82</v>
      </c>
      <c r="C68" s="174">
        <v>214164.45</v>
      </c>
      <c r="D68" s="175">
        <v>32173144.27</v>
      </c>
    </row>
    <row r="69" spans="1:4">
      <c r="A69" s="173" t="s">
        <v>733</v>
      </c>
      <c r="B69" s="174">
        <v>37080901.509999998</v>
      </c>
      <c r="C69" s="174">
        <v>3216978.37</v>
      </c>
      <c r="D69" s="175">
        <v>40297879.880000003</v>
      </c>
    </row>
    <row r="70" spans="1:4" ht="25.5" customHeight="1">
      <c r="A70" s="169" t="s">
        <v>734</v>
      </c>
      <c r="B70" s="109">
        <v>24552419598.119999</v>
      </c>
      <c r="C70" s="109">
        <v>1023670038.04</v>
      </c>
      <c r="D70" s="170">
        <v>25576089636.16</v>
      </c>
    </row>
    <row r="71" spans="1:4" ht="27" customHeight="1">
      <c r="A71" s="171" t="s">
        <v>735</v>
      </c>
      <c r="B71" s="110">
        <v>325958810.11000001</v>
      </c>
      <c r="C71" s="110">
        <v>27134091.670000002</v>
      </c>
      <c r="D71" s="172">
        <v>353092901.77999997</v>
      </c>
    </row>
    <row r="72" spans="1:4">
      <c r="A72" s="173" t="s">
        <v>736</v>
      </c>
      <c r="B72" s="174">
        <v>6194971.9000000004</v>
      </c>
      <c r="C72" s="174">
        <v>1943536.68</v>
      </c>
      <c r="D72" s="175">
        <v>8138508.5800000001</v>
      </c>
    </row>
    <row r="73" spans="1:4" ht="22.5">
      <c r="A73" s="173" t="s">
        <v>889</v>
      </c>
      <c r="B73" s="174">
        <v>177571603.88</v>
      </c>
      <c r="C73" s="174">
        <v>0</v>
      </c>
      <c r="D73" s="175">
        <v>177571603.88</v>
      </c>
    </row>
    <row r="74" spans="1:4" ht="22.5">
      <c r="A74" s="173" t="s">
        <v>737</v>
      </c>
      <c r="B74" s="174">
        <v>100221081.61</v>
      </c>
      <c r="C74" s="174">
        <v>21940894.850000001</v>
      </c>
      <c r="D74" s="175">
        <v>122161976.45999999</v>
      </c>
    </row>
    <row r="75" spans="1:4">
      <c r="A75" s="173" t="s">
        <v>738</v>
      </c>
      <c r="B75" s="174">
        <v>41971152.719999999</v>
      </c>
      <c r="C75" s="174">
        <v>3249660.14</v>
      </c>
      <c r="D75" s="175">
        <v>45220812.859999999</v>
      </c>
    </row>
    <row r="76" spans="1:4" ht="24" customHeight="1">
      <c r="A76" s="171" t="s">
        <v>739</v>
      </c>
      <c r="B76" s="110">
        <v>9690042112.7800007</v>
      </c>
      <c r="C76" s="110">
        <v>383048097.75999999</v>
      </c>
      <c r="D76" s="172">
        <v>10073090210.540001</v>
      </c>
    </row>
    <row r="77" spans="1:4" ht="33.75">
      <c r="A77" s="173" t="s">
        <v>890</v>
      </c>
      <c r="B77" s="174">
        <v>5722982.4100000001</v>
      </c>
      <c r="C77" s="174">
        <v>0</v>
      </c>
      <c r="D77" s="175">
        <v>5722982.4100000001</v>
      </c>
    </row>
    <row r="78" spans="1:4" ht="33.75">
      <c r="A78" s="173" t="s">
        <v>911</v>
      </c>
      <c r="B78" s="174">
        <v>1819245.97</v>
      </c>
      <c r="C78" s="174">
        <v>0</v>
      </c>
      <c r="D78" s="175">
        <v>1819245.97</v>
      </c>
    </row>
    <row r="79" spans="1:4" ht="22.5">
      <c r="A79" s="173" t="s">
        <v>740</v>
      </c>
      <c r="B79" s="174">
        <v>613690576.28999996</v>
      </c>
      <c r="C79" s="174">
        <v>76733583.040000007</v>
      </c>
      <c r="D79" s="175">
        <v>690424159.33000004</v>
      </c>
    </row>
    <row r="80" spans="1:4" ht="33.75">
      <c r="A80" s="173" t="s">
        <v>741</v>
      </c>
      <c r="B80" s="174">
        <v>1298388635.9100001</v>
      </c>
      <c r="C80" s="174">
        <v>7396820.0099999998</v>
      </c>
      <c r="D80" s="175">
        <v>1305785455.9200001</v>
      </c>
    </row>
    <row r="81" spans="1:4" ht="22.5">
      <c r="A81" s="173" t="s">
        <v>912</v>
      </c>
      <c r="B81" s="174">
        <v>5709527895</v>
      </c>
      <c r="C81" s="174">
        <v>0</v>
      </c>
      <c r="D81" s="175">
        <v>5709527895</v>
      </c>
    </row>
    <row r="82" spans="1:4">
      <c r="A82" s="173" t="s">
        <v>742</v>
      </c>
      <c r="B82" s="174">
        <v>86302269.189999998</v>
      </c>
      <c r="C82" s="174">
        <v>1378257.21</v>
      </c>
      <c r="D82" s="175">
        <v>87680526.400000006</v>
      </c>
    </row>
    <row r="83" spans="1:4" ht="33.75">
      <c r="A83" s="173" t="s">
        <v>743</v>
      </c>
      <c r="B83" s="174">
        <v>223858800.88</v>
      </c>
      <c r="C83" s="174">
        <v>354546.72</v>
      </c>
      <c r="D83" s="175">
        <v>224213347.59999999</v>
      </c>
    </row>
    <row r="84" spans="1:4" ht="45">
      <c r="A84" s="173" t="s">
        <v>744</v>
      </c>
      <c r="B84" s="174">
        <v>103098590.98</v>
      </c>
      <c r="C84" s="174">
        <v>32820554.309999999</v>
      </c>
      <c r="D84" s="175">
        <v>135919145.28999999</v>
      </c>
    </row>
    <row r="85" spans="1:4" ht="33.75">
      <c r="A85" s="173" t="s">
        <v>745</v>
      </c>
      <c r="B85" s="174">
        <v>226950138.16999999</v>
      </c>
      <c r="C85" s="174">
        <v>2182.87</v>
      </c>
      <c r="D85" s="175">
        <v>226952321.03999999</v>
      </c>
    </row>
    <row r="86" spans="1:4" ht="22.5">
      <c r="A86" s="173" t="s">
        <v>746</v>
      </c>
      <c r="B86" s="174">
        <v>152941615.75</v>
      </c>
      <c r="C86" s="174">
        <v>22843491.039999999</v>
      </c>
      <c r="D86" s="175">
        <v>175785106.78999999</v>
      </c>
    </row>
    <row r="87" spans="1:4">
      <c r="A87" s="173" t="s">
        <v>747</v>
      </c>
      <c r="B87" s="174">
        <v>188323992.09999999</v>
      </c>
      <c r="C87" s="174">
        <v>54993944.609999999</v>
      </c>
      <c r="D87" s="175">
        <v>243317936.71000001</v>
      </c>
    </row>
    <row r="88" spans="1:4" ht="33.75">
      <c r="A88" s="173" t="s">
        <v>748</v>
      </c>
      <c r="B88" s="174">
        <v>82711548.780000001</v>
      </c>
      <c r="C88" s="174">
        <v>27742570.239999998</v>
      </c>
      <c r="D88" s="175">
        <v>110454119.02</v>
      </c>
    </row>
    <row r="89" spans="1:4">
      <c r="A89" s="173" t="s">
        <v>749</v>
      </c>
      <c r="B89" s="174">
        <v>96294707.969999999</v>
      </c>
      <c r="C89" s="174">
        <v>0</v>
      </c>
      <c r="D89" s="175">
        <v>96294707.969999999</v>
      </c>
    </row>
    <row r="90" spans="1:4">
      <c r="A90" s="173" t="s">
        <v>750</v>
      </c>
      <c r="B90" s="174">
        <v>900411113.38000095</v>
      </c>
      <c r="C90" s="174">
        <v>158782147.71000001</v>
      </c>
      <c r="D90" s="175">
        <v>1059193261.09</v>
      </c>
    </row>
    <row r="91" spans="1:4" ht="24" customHeight="1">
      <c r="A91" s="171" t="s">
        <v>751</v>
      </c>
      <c r="B91" s="110">
        <v>109104441.3</v>
      </c>
      <c r="C91" s="110">
        <v>3867869.2</v>
      </c>
      <c r="D91" s="172">
        <v>112972310.5</v>
      </c>
    </row>
    <row r="92" spans="1:4" ht="33.75">
      <c r="A92" s="173" t="s">
        <v>752</v>
      </c>
      <c r="B92" s="174">
        <v>19521495.390000001</v>
      </c>
      <c r="C92" s="174">
        <v>0</v>
      </c>
      <c r="D92" s="175">
        <v>19521495.390000001</v>
      </c>
    </row>
    <row r="93" spans="1:4" ht="22.5">
      <c r="A93" s="173" t="s">
        <v>753</v>
      </c>
      <c r="B93" s="174">
        <v>35637569.630000003</v>
      </c>
      <c r="C93" s="174">
        <v>2165280.98</v>
      </c>
      <c r="D93" s="175">
        <v>37802850.609999999</v>
      </c>
    </row>
    <row r="94" spans="1:4" ht="45">
      <c r="A94" s="173" t="s">
        <v>926</v>
      </c>
      <c r="B94" s="174">
        <v>19964331.66</v>
      </c>
      <c r="C94" s="174">
        <v>0</v>
      </c>
      <c r="D94" s="175">
        <v>19964331.66</v>
      </c>
    </row>
    <row r="95" spans="1:4" ht="45">
      <c r="A95" s="173" t="s">
        <v>754</v>
      </c>
      <c r="B95" s="174">
        <v>3370607.13</v>
      </c>
      <c r="C95" s="174">
        <v>0</v>
      </c>
      <c r="D95" s="175">
        <v>3370607.13</v>
      </c>
    </row>
    <row r="96" spans="1:4" ht="90">
      <c r="A96" s="173" t="s">
        <v>755</v>
      </c>
      <c r="B96" s="174">
        <v>5496139.9500000002</v>
      </c>
      <c r="C96" s="174">
        <v>72321.679999999993</v>
      </c>
      <c r="D96" s="175">
        <v>5568461.6299999999</v>
      </c>
    </row>
    <row r="97" spans="1:4" ht="56.25">
      <c r="A97" s="173" t="s">
        <v>756</v>
      </c>
      <c r="B97" s="174">
        <v>13182697.92</v>
      </c>
      <c r="C97" s="174">
        <v>1115003.42</v>
      </c>
      <c r="D97" s="175">
        <v>14297701.34</v>
      </c>
    </row>
    <row r="98" spans="1:4">
      <c r="A98" s="173" t="s">
        <v>757</v>
      </c>
      <c r="B98" s="174">
        <v>4715877.63</v>
      </c>
      <c r="C98" s="174">
        <v>218470.72</v>
      </c>
      <c r="D98" s="175">
        <v>4934348.3499999996</v>
      </c>
    </row>
    <row r="99" spans="1:4" ht="22.5">
      <c r="A99" s="173" t="s">
        <v>758</v>
      </c>
      <c r="B99" s="174">
        <v>249681.15</v>
      </c>
      <c r="C99" s="174">
        <v>1358.61</v>
      </c>
      <c r="D99" s="175">
        <v>251039.76</v>
      </c>
    </row>
    <row r="100" spans="1:4" ht="22.5">
      <c r="A100" s="173" t="s">
        <v>759</v>
      </c>
      <c r="B100" s="174">
        <v>1114035.29</v>
      </c>
      <c r="C100" s="174">
        <v>72478.64</v>
      </c>
      <c r="D100" s="175">
        <v>1186513.93</v>
      </c>
    </row>
    <row r="101" spans="1:4">
      <c r="A101" s="173" t="s">
        <v>760</v>
      </c>
      <c r="B101" s="174">
        <v>5852005.5499999998</v>
      </c>
      <c r="C101" s="174">
        <v>222955.15</v>
      </c>
      <c r="D101" s="175">
        <v>6074960.7000000002</v>
      </c>
    </row>
    <row r="102" spans="1:4" ht="22.5">
      <c r="A102" s="171" t="s">
        <v>761</v>
      </c>
      <c r="B102" s="110">
        <v>2827479442.1599998</v>
      </c>
      <c r="C102" s="110">
        <v>0</v>
      </c>
      <c r="D102" s="172">
        <v>2827479442.1599998</v>
      </c>
    </row>
    <row r="103" spans="1:4" ht="33.75">
      <c r="A103" s="173" t="s">
        <v>762</v>
      </c>
      <c r="B103" s="174">
        <v>2827474942.1599998</v>
      </c>
      <c r="C103" s="174">
        <v>0</v>
      </c>
      <c r="D103" s="175">
        <v>2827474942.1599998</v>
      </c>
    </row>
    <row r="104" spans="1:4">
      <c r="A104" s="173" t="s">
        <v>903</v>
      </c>
      <c r="B104" s="174">
        <v>4500</v>
      </c>
      <c r="C104" s="174">
        <v>0</v>
      </c>
      <c r="D104" s="175">
        <v>4500</v>
      </c>
    </row>
    <row r="105" spans="1:4" ht="22.5">
      <c r="A105" s="171" t="s">
        <v>763</v>
      </c>
      <c r="B105" s="110">
        <v>1550995991.0799999</v>
      </c>
      <c r="C105" s="110">
        <v>59071905.170000002</v>
      </c>
      <c r="D105" s="172">
        <v>1610067896.25</v>
      </c>
    </row>
    <row r="106" spans="1:4" ht="45">
      <c r="A106" s="173" t="s">
        <v>891</v>
      </c>
      <c r="B106" s="174">
        <v>76747166.079999998</v>
      </c>
      <c r="C106" s="174">
        <v>0</v>
      </c>
      <c r="D106" s="175">
        <v>76747166.079999998</v>
      </c>
    </row>
    <row r="107" spans="1:4" ht="33.75">
      <c r="A107" s="173" t="s">
        <v>764</v>
      </c>
      <c r="B107" s="174">
        <v>406628976.57999998</v>
      </c>
      <c r="C107" s="174">
        <v>0</v>
      </c>
      <c r="D107" s="175">
        <v>406628976.57999998</v>
      </c>
    </row>
    <row r="108" spans="1:4" ht="56.25">
      <c r="A108" s="173" t="s">
        <v>765</v>
      </c>
      <c r="B108" s="174">
        <v>911691311.34000003</v>
      </c>
      <c r="C108" s="174">
        <v>0</v>
      </c>
      <c r="D108" s="175">
        <v>911691311.34000003</v>
      </c>
    </row>
    <row r="109" spans="1:4">
      <c r="A109" s="173" t="s">
        <v>766</v>
      </c>
      <c r="B109" s="174">
        <v>130019288.61</v>
      </c>
      <c r="C109" s="174">
        <v>58996707.509999998</v>
      </c>
      <c r="D109" s="175">
        <v>189015996.12</v>
      </c>
    </row>
    <row r="110" spans="1:4">
      <c r="A110" s="173" t="s">
        <v>767</v>
      </c>
      <c r="B110" s="174">
        <v>25909248.469999999</v>
      </c>
      <c r="C110" s="174">
        <v>75197.66</v>
      </c>
      <c r="D110" s="175">
        <v>25984446.129999999</v>
      </c>
    </row>
    <row r="111" spans="1:4" ht="21.75" customHeight="1">
      <c r="A111" s="171" t="s">
        <v>768</v>
      </c>
      <c r="B111" s="110">
        <v>8817166273.3199997</v>
      </c>
      <c r="C111" s="110">
        <v>367311237.54000002</v>
      </c>
      <c r="D111" s="172">
        <v>9184477510.8600006</v>
      </c>
    </row>
    <row r="112" spans="1:4">
      <c r="A112" s="173" t="s">
        <v>791</v>
      </c>
      <c r="B112" s="174">
        <v>21722.93</v>
      </c>
      <c r="C112" s="174">
        <v>0</v>
      </c>
      <c r="D112" s="175">
        <v>21722.93</v>
      </c>
    </row>
    <row r="113" spans="1:4">
      <c r="A113" s="173" t="s">
        <v>769</v>
      </c>
      <c r="B113" s="174">
        <v>2291456936.4200001</v>
      </c>
      <c r="C113" s="174">
        <v>102487217.56</v>
      </c>
      <c r="D113" s="175">
        <v>2393944153.98</v>
      </c>
    </row>
    <row r="114" spans="1:4">
      <c r="A114" s="173" t="s">
        <v>770</v>
      </c>
      <c r="B114" s="174">
        <v>683149613.14999998</v>
      </c>
      <c r="C114" s="174">
        <v>27457075.27</v>
      </c>
      <c r="D114" s="175">
        <v>710606688.41999996</v>
      </c>
    </row>
    <row r="115" spans="1:4">
      <c r="A115" s="173" t="s">
        <v>771</v>
      </c>
      <c r="B115" s="174">
        <v>400133778.32999998</v>
      </c>
      <c r="C115" s="174">
        <v>112244068.03</v>
      </c>
      <c r="D115" s="175">
        <v>512377846.36000001</v>
      </c>
    </row>
    <row r="116" spans="1:4">
      <c r="A116" s="173" t="s">
        <v>772</v>
      </c>
      <c r="B116" s="174">
        <v>449472930.07999998</v>
      </c>
      <c r="C116" s="174">
        <v>86767532.079999998</v>
      </c>
      <c r="D116" s="175">
        <v>536240462.16000003</v>
      </c>
    </row>
    <row r="117" spans="1:4" ht="22.5">
      <c r="A117" s="173" t="s">
        <v>773</v>
      </c>
      <c r="B117" s="174">
        <v>220546510.38999999</v>
      </c>
      <c r="C117" s="174">
        <v>0</v>
      </c>
      <c r="D117" s="175">
        <v>220546510.38999999</v>
      </c>
    </row>
    <row r="118" spans="1:4" ht="33.75">
      <c r="A118" s="173" t="s">
        <v>774</v>
      </c>
      <c r="B118" s="174">
        <v>182170900.63</v>
      </c>
      <c r="C118" s="174">
        <v>5647956.5</v>
      </c>
      <c r="D118" s="175">
        <v>187818857.13</v>
      </c>
    </row>
    <row r="119" spans="1:4" ht="45">
      <c r="A119" s="173" t="s">
        <v>927</v>
      </c>
      <c r="B119" s="174">
        <v>50000000</v>
      </c>
      <c r="C119" s="174">
        <v>0</v>
      </c>
      <c r="D119" s="175">
        <v>50000000</v>
      </c>
    </row>
    <row r="120" spans="1:4" ht="33.75">
      <c r="A120" s="173" t="s">
        <v>775</v>
      </c>
      <c r="B120" s="174">
        <v>67777331.319999993</v>
      </c>
      <c r="C120" s="174">
        <v>0</v>
      </c>
      <c r="D120" s="175">
        <v>67777331.319999993</v>
      </c>
    </row>
    <row r="121" spans="1:4" ht="33.75">
      <c r="A121" s="173" t="s">
        <v>794</v>
      </c>
      <c r="B121" s="174">
        <v>175884475.77000001</v>
      </c>
      <c r="C121" s="174">
        <v>0</v>
      </c>
      <c r="D121" s="175">
        <v>175884475.77000001</v>
      </c>
    </row>
    <row r="122" spans="1:4" ht="56.25">
      <c r="A122" s="173" t="s">
        <v>892</v>
      </c>
      <c r="B122" s="174">
        <v>222946218.94</v>
      </c>
      <c r="C122" s="174">
        <v>0</v>
      </c>
      <c r="D122" s="175">
        <v>222946218.94</v>
      </c>
    </row>
    <row r="123" spans="1:4" ht="22.5">
      <c r="A123" s="173" t="s">
        <v>776</v>
      </c>
      <c r="B123" s="174">
        <v>60902282.710000001</v>
      </c>
      <c r="C123" s="174">
        <v>400834.05</v>
      </c>
      <c r="D123" s="175">
        <v>61303116.759999998</v>
      </c>
    </row>
    <row r="124" spans="1:4">
      <c r="A124" s="173" t="s">
        <v>777</v>
      </c>
      <c r="B124" s="174">
        <v>4012703572.6500001</v>
      </c>
      <c r="C124" s="174">
        <v>32306554.050000001</v>
      </c>
      <c r="D124" s="175">
        <v>4045010126.6999998</v>
      </c>
    </row>
    <row r="125" spans="1:4" ht="22.5">
      <c r="A125" s="171" t="s">
        <v>778</v>
      </c>
      <c r="B125" s="110">
        <v>1231672527.3699999</v>
      </c>
      <c r="C125" s="110">
        <v>183236836.69999999</v>
      </c>
      <c r="D125" s="172">
        <v>1414909364.0699999</v>
      </c>
    </row>
    <row r="126" spans="1:4" ht="22.5">
      <c r="A126" s="173" t="s">
        <v>779</v>
      </c>
      <c r="B126" s="174">
        <v>934874262.51999998</v>
      </c>
      <c r="C126" s="174">
        <v>171479687.80000001</v>
      </c>
      <c r="D126" s="175">
        <v>1106353950.3199999</v>
      </c>
    </row>
    <row r="127" spans="1:4">
      <c r="A127" s="173" t="s">
        <v>780</v>
      </c>
      <c r="B127" s="174">
        <v>296798264.85000002</v>
      </c>
      <c r="C127" s="174">
        <v>11757148.9</v>
      </c>
      <c r="D127" s="175">
        <v>308555413.75</v>
      </c>
    </row>
    <row r="128" spans="1:4" ht="22.5">
      <c r="A128" s="169" t="s">
        <v>781</v>
      </c>
      <c r="B128" s="109">
        <v>770122014.45000005</v>
      </c>
      <c r="C128" s="109">
        <v>4885711.28</v>
      </c>
      <c r="D128" s="170">
        <v>775007725.73000002</v>
      </c>
    </row>
    <row r="129" spans="1:4" ht="22.5">
      <c r="A129" s="171" t="s">
        <v>782</v>
      </c>
      <c r="B129" s="110">
        <v>15570654.24</v>
      </c>
      <c r="C129" s="110">
        <v>47948.31</v>
      </c>
      <c r="D129" s="172">
        <v>15618602.550000001</v>
      </c>
    </row>
    <row r="130" spans="1:4" ht="56.25">
      <c r="A130" s="173" t="s">
        <v>928</v>
      </c>
      <c r="B130" s="174">
        <v>3331120.83</v>
      </c>
      <c r="C130" s="174">
        <v>0</v>
      </c>
      <c r="D130" s="175">
        <v>3331120.83</v>
      </c>
    </row>
    <row r="131" spans="1:4" ht="22.5">
      <c r="A131" s="173" t="s">
        <v>783</v>
      </c>
      <c r="B131" s="174">
        <v>5375033.5700000003</v>
      </c>
      <c r="C131" s="174">
        <v>0</v>
      </c>
      <c r="D131" s="175">
        <v>5375033.5700000003</v>
      </c>
    </row>
    <row r="132" spans="1:4" ht="45">
      <c r="A132" s="173" t="s">
        <v>784</v>
      </c>
      <c r="B132" s="174">
        <v>187190.91</v>
      </c>
      <c r="C132" s="174">
        <v>95.32</v>
      </c>
      <c r="D132" s="175">
        <v>187286.23</v>
      </c>
    </row>
    <row r="133" spans="1:4" ht="22.5">
      <c r="A133" s="173" t="s">
        <v>785</v>
      </c>
      <c r="B133" s="174">
        <v>6419894.8099999996</v>
      </c>
      <c r="C133" s="174">
        <v>5882</v>
      </c>
      <c r="D133" s="175">
        <v>6425776.8099999996</v>
      </c>
    </row>
    <row r="134" spans="1:4">
      <c r="A134" s="173" t="s">
        <v>786</v>
      </c>
      <c r="B134" s="174">
        <v>257414.12</v>
      </c>
      <c r="C134" s="174">
        <v>41970.99</v>
      </c>
      <c r="D134" s="175">
        <v>299385.11</v>
      </c>
    </row>
    <row r="135" spans="1:4" ht="22.5">
      <c r="A135" s="171" t="s">
        <v>787</v>
      </c>
      <c r="B135" s="110">
        <v>754551360.21000004</v>
      </c>
      <c r="C135" s="110">
        <v>4837762.97</v>
      </c>
      <c r="D135" s="172">
        <v>759389123.17999995</v>
      </c>
    </row>
    <row r="136" spans="1:4" ht="22.5">
      <c r="A136" s="173" t="s">
        <v>893</v>
      </c>
      <c r="B136" s="174">
        <v>370138417.50999999</v>
      </c>
      <c r="C136" s="174">
        <v>0</v>
      </c>
      <c r="D136" s="175">
        <v>370138417.50999999</v>
      </c>
    </row>
    <row r="137" spans="1:4" ht="45">
      <c r="A137" s="173" t="s">
        <v>800</v>
      </c>
      <c r="B137" s="174">
        <v>347740126.05000001</v>
      </c>
      <c r="C137" s="174">
        <v>311890.15000000002</v>
      </c>
      <c r="D137" s="175">
        <v>348052016.19999999</v>
      </c>
    </row>
    <row r="138" spans="1:4">
      <c r="A138" s="173" t="s">
        <v>788</v>
      </c>
      <c r="B138" s="174">
        <v>36672816.649999999</v>
      </c>
      <c r="C138" s="174">
        <v>4525872.82</v>
      </c>
      <c r="D138" s="175">
        <v>41198689.469999999</v>
      </c>
    </row>
    <row r="139" spans="1:4" ht="24.75" customHeight="1">
      <c r="A139" s="169" t="s">
        <v>789</v>
      </c>
      <c r="B139" s="109">
        <v>148768675555.29001</v>
      </c>
      <c r="C139" s="109">
        <v>0</v>
      </c>
      <c r="D139" s="170">
        <v>148768675555.29001</v>
      </c>
    </row>
    <row r="140" spans="1:4" ht="21" customHeight="1">
      <c r="A140" s="171" t="s">
        <v>894</v>
      </c>
      <c r="B140" s="110">
        <v>148768675555.29001</v>
      </c>
      <c r="C140" s="110">
        <v>0</v>
      </c>
      <c r="D140" s="172">
        <v>148768675555.29001</v>
      </c>
    </row>
    <row r="141" spans="1:4" ht="22.5">
      <c r="A141" s="173" t="s">
        <v>790</v>
      </c>
      <c r="B141" s="174">
        <v>147486559575.29001</v>
      </c>
      <c r="C141" s="174">
        <v>0</v>
      </c>
      <c r="D141" s="175">
        <v>147486559575.29001</v>
      </c>
    </row>
    <row r="142" spans="1:4" ht="22.5">
      <c r="A142" s="173" t="s">
        <v>913</v>
      </c>
      <c r="B142" s="174">
        <v>1250000000</v>
      </c>
      <c r="C142" s="174">
        <v>0</v>
      </c>
      <c r="D142" s="175">
        <v>1250000000</v>
      </c>
    </row>
    <row r="143" spans="1:4">
      <c r="A143" s="173" t="s">
        <v>795</v>
      </c>
      <c r="B143" s="174">
        <v>32115980</v>
      </c>
      <c r="C143" s="174">
        <v>0</v>
      </c>
      <c r="D143" s="175">
        <v>32115980</v>
      </c>
    </row>
    <row r="144" spans="1:4" ht="24.75" customHeight="1">
      <c r="A144" s="169" t="s">
        <v>63</v>
      </c>
      <c r="B144" s="109">
        <v>360519014875.81</v>
      </c>
      <c r="C144" s="109">
        <v>3908190559.6500001</v>
      </c>
      <c r="D144" s="170">
        <v>364427205435.46002</v>
      </c>
    </row>
  </sheetData>
  <mergeCells count="1">
    <mergeCell ref="A4:E4"/>
  </mergeCells>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83"/>
  <sheetViews>
    <sheetView showGridLines="0" topLeftCell="A55" workbookViewId="0">
      <selection activeCell="A68" sqref="A68:D83"/>
    </sheetView>
  </sheetViews>
  <sheetFormatPr defaultRowHeight="12.75"/>
  <cols>
    <col min="1" max="1" width="49.7109375" style="82" customWidth="1"/>
    <col min="2" max="2" width="15.85546875" style="82" customWidth="1"/>
    <col min="3" max="3" width="14" style="82" customWidth="1"/>
    <col min="4" max="4" width="17.28515625" style="82" customWidth="1"/>
    <col min="5" max="5" width="6.5703125" style="82" customWidth="1"/>
    <col min="6" max="6" width="4.7109375" style="82" customWidth="1"/>
    <col min="7" max="16384" width="9.140625" style="82"/>
  </cols>
  <sheetData>
    <row r="1" spans="1:5" s="81" customFormat="1" ht="14.45" customHeight="1">
      <c r="A1" s="209" t="s">
        <v>354</v>
      </c>
      <c r="B1" s="209"/>
      <c r="C1" s="209"/>
      <c r="D1" s="209"/>
      <c r="E1" s="83"/>
    </row>
    <row r="2" spans="1:5" s="81" customFormat="1" ht="13.5" customHeight="1">
      <c r="A2" s="210"/>
      <c r="B2" s="210"/>
      <c r="C2" s="210"/>
      <c r="D2" s="210"/>
      <c r="E2" s="210"/>
    </row>
    <row r="3" spans="1:5" s="81" customFormat="1" ht="16.5" customHeight="1">
      <c r="A3" s="97" t="s">
        <v>919</v>
      </c>
      <c r="B3" s="97"/>
      <c r="C3" s="97"/>
      <c r="D3" s="97"/>
      <c r="E3" s="97"/>
    </row>
    <row r="4" spans="1:5" s="81" customFormat="1" ht="12.75" customHeight="1"/>
    <row r="5" spans="1:5" s="81" customFormat="1" ht="12" customHeight="1"/>
    <row r="6" spans="1:5" s="81" customFormat="1" ht="18.2" customHeight="1">
      <c r="A6" s="211" t="s">
        <v>102</v>
      </c>
      <c r="B6" s="211"/>
      <c r="C6" s="211"/>
    </row>
    <row r="7" spans="1:5" s="81" customFormat="1" ht="21.95" customHeight="1"/>
    <row r="8" spans="1:5" s="81" customFormat="1" ht="15.4" customHeight="1">
      <c r="A8" s="207" t="s">
        <v>656</v>
      </c>
      <c r="B8" s="206" t="s">
        <v>657</v>
      </c>
      <c r="C8" s="206"/>
      <c r="D8" s="206"/>
    </row>
    <row r="9" spans="1:5" s="81" customFormat="1" ht="21.4" customHeight="1">
      <c r="A9" s="207"/>
      <c r="B9" s="157" t="s">
        <v>590</v>
      </c>
      <c r="C9" s="157" t="s">
        <v>591</v>
      </c>
      <c r="D9" s="158" t="s">
        <v>13</v>
      </c>
    </row>
    <row r="10" spans="1:5" s="81" customFormat="1" ht="15.4" customHeight="1">
      <c r="A10" s="84" t="s">
        <v>658</v>
      </c>
      <c r="B10" s="85">
        <v>128235126777.28</v>
      </c>
      <c r="C10" s="85">
        <v>3210256447.4899998</v>
      </c>
      <c r="D10" s="86">
        <v>131445383224.77</v>
      </c>
    </row>
    <row r="11" spans="1:5" s="81" customFormat="1" ht="15.4" customHeight="1">
      <c r="A11" s="84" t="s">
        <v>659</v>
      </c>
      <c r="B11" s="85">
        <v>245082568.88</v>
      </c>
      <c r="C11" s="85">
        <v>121671145.84</v>
      </c>
      <c r="D11" s="86">
        <v>366753714.72000003</v>
      </c>
    </row>
    <row r="12" spans="1:5" s="81" customFormat="1" ht="15.4" customHeight="1">
      <c r="A12" s="84" t="s">
        <v>660</v>
      </c>
      <c r="B12" s="85">
        <v>52045668521.330002</v>
      </c>
      <c r="C12" s="85">
        <v>585502200.80999994</v>
      </c>
      <c r="D12" s="86">
        <v>52631170722.139999</v>
      </c>
    </row>
    <row r="13" spans="1:5" s="81" customFormat="1" ht="15.4" customHeight="1">
      <c r="A13" s="84" t="s">
        <v>661</v>
      </c>
      <c r="B13" s="85">
        <v>3263469316.9699998</v>
      </c>
      <c r="C13" s="85">
        <v>280976914.94999999</v>
      </c>
      <c r="D13" s="86">
        <v>3544446231.9200001</v>
      </c>
    </row>
    <row r="14" spans="1:5" s="81" customFormat="1" ht="15.4" customHeight="1">
      <c r="A14" s="84" t="s">
        <v>662</v>
      </c>
      <c r="B14" s="85">
        <v>1212766400.8599999</v>
      </c>
      <c r="C14" s="85">
        <v>52525973.740000002</v>
      </c>
      <c r="D14" s="86">
        <v>1265292374.5999999</v>
      </c>
    </row>
    <row r="15" spans="1:5" s="81" customFormat="1" ht="15.4" customHeight="1">
      <c r="A15" s="84" t="s">
        <v>663</v>
      </c>
      <c r="B15" s="85">
        <v>24020937435.080002</v>
      </c>
      <c r="C15" s="85">
        <v>569087714.40999997</v>
      </c>
      <c r="D15" s="86">
        <v>24590025149.490002</v>
      </c>
    </row>
    <row r="16" spans="1:5" s="81" customFormat="1" ht="15.4" customHeight="1">
      <c r="A16" s="84" t="s">
        <v>664</v>
      </c>
      <c r="B16" s="85">
        <v>12007272102.780001</v>
      </c>
      <c r="C16" s="85">
        <v>968208546.55000103</v>
      </c>
      <c r="D16" s="86">
        <v>12975480649.33</v>
      </c>
    </row>
    <row r="17" spans="1:4" s="81" customFormat="1" ht="15.4" customHeight="1">
      <c r="A17" s="84" t="s">
        <v>665</v>
      </c>
      <c r="B17" s="85">
        <v>205624000.24000001</v>
      </c>
      <c r="C17" s="85">
        <v>23053748.82</v>
      </c>
      <c r="D17" s="86">
        <v>228677749.06</v>
      </c>
    </row>
    <row r="18" spans="1:4" s="81" customFormat="1" ht="15.4" customHeight="1">
      <c r="A18" s="84" t="s">
        <v>666</v>
      </c>
      <c r="B18" s="85">
        <v>3020228878.3099999</v>
      </c>
      <c r="C18" s="85">
        <v>95509628.230000004</v>
      </c>
      <c r="D18" s="86">
        <v>3115738506.54</v>
      </c>
    </row>
    <row r="19" spans="1:4" s="81" customFormat="1" ht="15.4" customHeight="1">
      <c r="A19" s="84" t="s">
        <v>667</v>
      </c>
      <c r="B19" s="85">
        <v>8807323740.7200108</v>
      </c>
      <c r="C19" s="85">
        <v>250514281.50999999</v>
      </c>
      <c r="D19" s="86">
        <v>9057838022.2300091</v>
      </c>
    </row>
    <row r="20" spans="1:4" s="81" customFormat="1" ht="15.4" customHeight="1">
      <c r="A20" s="84" t="s">
        <v>801</v>
      </c>
      <c r="B20" s="85">
        <v>143509686.46000001</v>
      </c>
      <c r="C20" s="85">
        <v>81009218.2700001</v>
      </c>
      <c r="D20" s="86">
        <v>224518904.72999999</v>
      </c>
    </row>
    <row r="21" spans="1:4" s="81" customFormat="1" ht="15.4" customHeight="1">
      <c r="A21" s="84" t="s">
        <v>802</v>
      </c>
      <c r="B21" s="85">
        <v>545963576.41999996</v>
      </c>
      <c r="C21" s="85">
        <v>177958829.05000001</v>
      </c>
      <c r="D21" s="86">
        <v>723922405.47000003</v>
      </c>
    </row>
    <row r="22" spans="1:4" s="81" customFormat="1" ht="15.4" customHeight="1">
      <c r="A22" s="84" t="s">
        <v>668</v>
      </c>
      <c r="B22" s="85">
        <v>346390424.72000003</v>
      </c>
      <c r="C22" s="85">
        <v>100741708.86</v>
      </c>
      <c r="D22" s="86">
        <v>447132133.57999998</v>
      </c>
    </row>
    <row r="23" spans="1:4" s="81" customFormat="1" ht="26.1" customHeight="1">
      <c r="A23" s="87" t="s">
        <v>669</v>
      </c>
      <c r="B23" s="88">
        <v>234099363430.04999</v>
      </c>
      <c r="C23" s="88">
        <v>6517016358.5300102</v>
      </c>
      <c r="D23" s="89">
        <v>240616379788.57999</v>
      </c>
    </row>
    <row r="24" spans="1:4" s="81" customFormat="1" ht="33" customHeight="1"/>
    <row r="26" spans="1:4">
      <c r="A26" s="208" t="s">
        <v>103</v>
      </c>
      <c r="B26" s="208"/>
      <c r="C26" s="83"/>
      <c r="D26" s="83"/>
    </row>
    <row r="28" spans="1:4">
      <c r="A28" s="207" t="s">
        <v>656</v>
      </c>
      <c r="B28" s="206" t="s">
        <v>670</v>
      </c>
      <c r="C28" s="206"/>
      <c r="D28" s="206"/>
    </row>
    <row r="29" spans="1:4">
      <c r="A29" s="207"/>
      <c r="B29" s="157" t="s">
        <v>590</v>
      </c>
      <c r="C29" s="157" t="s">
        <v>591</v>
      </c>
      <c r="D29" s="158" t="s">
        <v>13</v>
      </c>
    </row>
    <row r="30" spans="1:4" ht="15.6" customHeight="1">
      <c r="A30" s="84" t="s">
        <v>658</v>
      </c>
      <c r="B30" s="85">
        <v>6727049243.3199997</v>
      </c>
      <c r="C30" s="85">
        <v>1545587372.26</v>
      </c>
      <c r="D30" s="86">
        <v>8272636615.5799999</v>
      </c>
    </row>
    <row r="31" spans="1:4" ht="15.6" customHeight="1">
      <c r="A31" s="84" t="s">
        <v>659</v>
      </c>
      <c r="B31" s="85">
        <v>563877153.07000005</v>
      </c>
      <c r="C31" s="85">
        <v>332791302.62</v>
      </c>
      <c r="D31" s="86">
        <v>896668455.69000006</v>
      </c>
    </row>
    <row r="32" spans="1:4" ht="15.6" customHeight="1">
      <c r="A32" s="84" t="s">
        <v>660</v>
      </c>
      <c r="B32" s="85">
        <v>16320593.59</v>
      </c>
      <c r="C32" s="85">
        <v>3243836.82</v>
      </c>
      <c r="D32" s="86">
        <v>19564430.41</v>
      </c>
    </row>
    <row r="33" spans="1:4" ht="15.6" customHeight="1">
      <c r="A33" s="84" t="s">
        <v>661</v>
      </c>
      <c r="B33" s="85">
        <v>11518985.880000001</v>
      </c>
      <c r="C33" s="85">
        <v>46619783.549999997</v>
      </c>
      <c r="D33" s="86">
        <v>58138769.43</v>
      </c>
    </row>
    <row r="34" spans="1:4" ht="15.6" customHeight="1">
      <c r="A34" s="84" t="s">
        <v>662</v>
      </c>
      <c r="B34" s="85">
        <v>3288275.13</v>
      </c>
      <c r="C34" s="85">
        <v>12246406.310000001</v>
      </c>
      <c r="D34" s="86">
        <v>15534681.439999999</v>
      </c>
    </row>
    <row r="35" spans="1:4" ht="15.6" customHeight="1">
      <c r="A35" s="84" t="s">
        <v>663</v>
      </c>
      <c r="B35" s="85">
        <v>751891893.84000003</v>
      </c>
      <c r="C35" s="85">
        <v>94716817.590000004</v>
      </c>
      <c r="D35" s="86">
        <v>846608711.42999995</v>
      </c>
    </row>
    <row r="36" spans="1:4" ht="15.6" customHeight="1">
      <c r="A36" s="84" t="s">
        <v>664</v>
      </c>
      <c r="B36" s="85">
        <v>588391358.10000002</v>
      </c>
      <c r="C36" s="85">
        <v>124337895.41</v>
      </c>
      <c r="D36" s="86">
        <v>712729253.50999999</v>
      </c>
    </row>
    <row r="37" spans="1:4" ht="15.6" customHeight="1">
      <c r="A37" s="84" t="s">
        <v>665</v>
      </c>
      <c r="B37" s="85">
        <v>46786421.939999998</v>
      </c>
      <c r="C37" s="85">
        <v>92015506.189999998</v>
      </c>
      <c r="D37" s="86">
        <v>138801928.13</v>
      </c>
    </row>
    <row r="38" spans="1:4" ht="15.6" customHeight="1">
      <c r="A38" s="84" t="s">
        <v>666</v>
      </c>
      <c r="B38" s="85">
        <v>485642151.42000002</v>
      </c>
      <c r="C38" s="85">
        <v>743796116.25</v>
      </c>
      <c r="D38" s="86">
        <v>1229438267.6700001</v>
      </c>
    </row>
    <row r="39" spans="1:4" ht="15.6" customHeight="1">
      <c r="A39" s="84" t="s">
        <v>667</v>
      </c>
      <c r="B39" s="85">
        <v>231142617.19</v>
      </c>
      <c r="C39" s="85">
        <v>346040500.73000002</v>
      </c>
      <c r="D39" s="86">
        <v>577183117.91999996</v>
      </c>
    </row>
    <row r="40" spans="1:4" ht="15.6" customHeight="1">
      <c r="A40" s="84" t="s">
        <v>801</v>
      </c>
      <c r="B40" s="85">
        <v>24568646.379999999</v>
      </c>
      <c r="C40" s="85">
        <v>42135678.07</v>
      </c>
      <c r="D40" s="86">
        <v>66704324.450000003</v>
      </c>
    </row>
    <row r="41" spans="1:4" ht="15.6" customHeight="1">
      <c r="A41" s="84" t="s">
        <v>802</v>
      </c>
      <c r="B41" s="85">
        <v>93909213.069999993</v>
      </c>
      <c r="C41" s="85">
        <v>19918457.73</v>
      </c>
      <c r="D41" s="86">
        <v>113827670.8</v>
      </c>
    </row>
    <row r="42" spans="1:4" ht="15.6" customHeight="1">
      <c r="A42" s="84" t="s">
        <v>668</v>
      </c>
      <c r="B42" s="85">
        <v>2331119.7599999998</v>
      </c>
      <c r="C42" s="85">
        <v>1106980.81</v>
      </c>
      <c r="D42" s="86">
        <v>3438100.57</v>
      </c>
    </row>
    <row r="43" spans="1:4" ht="21" customHeight="1">
      <c r="A43" s="87" t="s">
        <v>671</v>
      </c>
      <c r="B43" s="88">
        <v>9546717672.6900005</v>
      </c>
      <c r="C43" s="88">
        <v>3404556654.3400002</v>
      </c>
      <c r="D43" s="89">
        <v>12951274327.030001</v>
      </c>
    </row>
    <row r="46" spans="1:4" ht="17.25" customHeight="1">
      <c r="A46" s="208" t="s">
        <v>104</v>
      </c>
      <c r="B46" s="208"/>
    </row>
    <row r="48" spans="1:4">
      <c r="A48" s="207" t="s">
        <v>656</v>
      </c>
      <c r="B48" s="206" t="s">
        <v>806</v>
      </c>
      <c r="C48" s="206"/>
      <c r="D48" s="206"/>
    </row>
    <row r="49" spans="1:4">
      <c r="A49" s="207"/>
      <c r="B49" s="157" t="s">
        <v>590</v>
      </c>
      <c r="C49" s="157" t="s">
        <v>591</v>
      </c>
      <c r="D49" s="158" t="s">
        <v>13</v>
      </c>
    </row>
    <row r="50" spans="1:4" ht="15.6" customHeight="1">
      <c r="A50" s="84" t="s">
        <v>658</v>
      </c>
      <c r="B50" s="85">
        <v>90076869769.860001</v>
      </c>
      <c r="C50" s="85">
        <v>416685277.01999998</v>
      </c>
      <c r="D50" s="86">
        <v>90493555046.880005</v>
      </c>
    </row>
    <row r="51" spans="1:4" ht="15.6" customHeight="1">
      <c r="A51" s="84" t="s">
        <v>659</v>
      </c>
      <c r="B51" s="85"/>
      <c r="C51" s="85"/>
      <c r="D51" s="86"/>
    </row>
    <row r="52" spans="1:4" ht="15.6" customHeight="1">
      <c r="A52" s="84" t="s">
        <v>660</v>
      </c>
      <c r="B52" s="85"/>
      <c r="C52" s="85"/>
      <c r="D52" s="86"/>
    </row>
    <row r="53" spans="1:4" ht="15.6" customHeight="1">
      <c r="A53" s="84" t="s">
        <v>661</v>
      </c>
      <c r="B53" s="85"/>
      <c r="C53" s="85"/>
      <c r="D53" s="86"/>
    </row>
    <row r="54" spans="1:4" ht="15.6" customHeight="1">
      <c r="A54" s="84" t="s">
        <v>662</v>
      </c>
      <c r="B54" s="85"/>
      <c r="C54" s="85"/>
      <c r="D54" s="86"/>
    </row>
    <row r="55" spans="1:4" ht="15.6" customHeight="1">
      <c r="A55" s="84" t="s">
        <v>663</v>
      </c>
      <c r="B55" s="85">
        <v>2175914.38</v>
      </c>
      <c r="C55" s="85">
        <v>0</v>
      </c>
      <c r="D55" s="86">
        <v>2175914.38</v>
      </c>
    </row>
    <row r="56" spans="1:4" ht="15.6" customHeight="1">
      <c r="A56" s="84" t="s">
        <v>664</v>
      </c>
      <c r="B56" s="85">
        <v>7987990.5</v>
      </c>
      <c r="C56" s="85">
        <v>0</v>
      </c>
      <c r="D56" s="86">
        <v>7987990.5</v>
      </c>
    </row>
    <row r="57" spans="1:4" ht="15.6" customHeight="1">
      <c r="A57" s="84" t="s">
        <v>665</v>
      </c>
      <c r="B57" s="85">
        <v>3022411.52</v>
      </c>
      <c r="C57" s="85">
        <v>0</v>
      </c>
      <c r="D57" s="86">
        <v>3022411.52</v>
      </c>
    </row>
    <row r="58" spans="1:4" ht="15.6" customHeight="1">
      <c r="A58" s="84" t="s">
        <v>666</v>
      </c>
      <c r="B58" s="85"/>
      <c r="C58" s="85"/>
      <c r="D58" s="86"/>
    </row>
    <row r="59" spans="1:4" ht="15.6" customHeight="1">
      <c r="A59" s="84" t="s">
        <v>667</v>
      </c>
      <c r="B59" s="85"/>
      <c r="C59" s="85"/>
      <c r="D59" s="86"/>
    </row>
    <row r="60" spans="1:4" ht="15.6" customHeight="1">
      <c r="A60" s="84" t="s">
        <v>801</v>
      </c>
      <c r="B60" s="85"/>
      <c r="C60" s="85"/>
      <c r="D60" s="86"/>
    </row>
    <row r="61" spans="1:4" ht="15.6" customHeight="1">
      <c r="A61" s="84" t="s">
        <v>802</v>
      </c>
      <c r="B61" s="85">
        <v>20703685.329999998</v>
      </c>
      <c r="C61" s="85">
        <v>0</v>
      </c>
      <c r="D61" s="86">
        <v>20703685.329999998</v>
      </c>
    </row>
    <row r="62" spans="1:4" ht="15.6" customHeight="1">
      <c r="A62" s="84" t="s">
        <v>668</v>
      </c>
      <c r="B62" s="85"/>
      <c r="C62" s="85"/>
      <c r="D62" s="86"/>
    </row>
    <row r="63" spans="1:4" ht="23.25" customHeight="1">
      <c r="A63" s="87" t="s">
        <v>807</v>
      </c>
      <c r="B63" s="88">
        <v>90110759771.589996</v>
      </c>
      <c r="C63" s="88">
        <v>416685277.01999998</v>
      </c>
      <c r="D63" s="89">
        <v>90527445048.610001</v>
      </c>
    </row>
    <row r="66" spans="1:4">
      <c r="A66" s="208" t="s">
        <v>63</v>
      </c>
      <c r="B66" s="208"/>
    </row>
    <row r="68" spans="1:4">
      <c r="A68" s="207" t="s">
        <v>656</v>
      </c>
      <c r="B68" s="206" t="s">
        <v>63</v>
      </c>
      <c r="C68" s="206"/>
      <c r="D68" s="206"/>
    </row>
    <row r="69" spans="1:4">
      <c r="A69" s="207"/>
      <c r="B69" s="157" t="s">
        <v>590</v>
      </c>
      <c r="C69" s="157" t="s">
        <v>591</v>
      </c>
      <c r="D69" s="158" t="s">
        <v>13</v>
      </c>
    </row>
    <row r="70" spans="1:4" ht="15.6" customHeight="1">
      <c r="A70" s="84" t="s">
        <v>658</v>
      </c>
      <c r="B70" s="85">
        <v>225039045790.45999</v>
      </c>
      <c r="C70" s="85">
        <v>5172529096.7700005</v>
      </c>
      <c r="D70" s="86">
        <v>230211574887.23001</v>
      </c>
    </row>
    <row r="71" spans="1:4" ht="15.6" customHeight="1">
      <c r="A71" s="84" t="s">
        <v>659</v>
      </c>
      <c r="B71" s="85">
        <v>808959721.950001</v>
      </c>
      <c r="C71" s="85">
        <v>454462448.45999998</v>
      </c>
      <c r="D71" s="86">
        <v>1263422170.4100001</v>
      </c>
    </row>
    <row r="72" spans="1:4" ht="15.6" customHeight="1">
      <c r="A72" s="84" t="s">
        <v>660</v>
      </c>
      <c r="B72" s="85">
        <v>52061989114.919998</v>
      </c>
      <c r="C72" s="85">
        <v>588746037.63</v>
      </c>
      <c r="D72" s="86">
        <v>52650735152.550003</v>
      </c>
    </row>
    <row r="73" spans="1:4" ht="15.6" customHeight="1">
      <c r="A73" s="84" t="s">
        <v>661</v>
      </c>
      <c r="B73" s="85">
        <v>3274988302.8499999</v>
      </c>
      <c r="C73" s="85">
        <v>327596698.5</v>
      </c>
      <c r="D73" s="86">
        <v>3602585001.3499999</v>
      </c>
    </row>
    <row r="74" spans="1:4" ht="15.6" customHeight="1">
      <c r="A74" s="84" t="s">
        <v>662</v>
      </c>
      <c r="B74" s="85">
        <v>1216054675.99</v>
      </c>
      <c r="C74" s="85">
        <v>64772380.049999997</v>
      </c>
      <c r="D74" s="86">
        <v>1280827056.04</v>
      </c>
    </row>
    <row r="75" spans="1:4" ht="15.6" customHeight="1">
      <c r="A75" s="84" t="s">
        <v>663</v>
      </c>
      <c r="B75" s="85">
        <v>24775005243.299999</v>
      </c>
      <c r="C75" s="85">
        <v>663804532</v>
      </c>
      <c r="D75" s="86">
        <v>25438809775.299999</v>
      </c>
    </row>
    <row r="76" spans="1:4" ht="15.6" customHeight="1">
      <c r="A76" s="84" t="s">
        <v>664</v>
      </c>
      <c r="B76" s="85">
        <v>12603651451.379999</v>
      </c>
      <c r="C76" s="85">
        <v>1092546441.96</v>
      </c>
      <c r="D76" s="86">
        <v>13696197893.34</v>
      </c>
    </row>
    <row r="77" spans="1:4" ht="15.6" customHeight="1">
      <c r="A77" s="84" t="s">
        <v>665</v>
      </c>
      <c r="B77" s="85">
        <v>255432833.69999999</v>
      </c>
      <c r="C77" s="85">
        <v>115069255.01000001</v>
      </c>
      <c r="D77" s="86">
        <v>370502088.70999998</v>
      </c>
    </row>
    <row r="78" spans="1:4" ht="15.6" customHeight="1">
      <c r="A78" s="84" t="s">
        <v>666</v>
      </c>
      <c r="B78" s="85">
        <v>3505871029.73</v>
      </c>
      <c r="C78" s="85">
        <v>839305744.48000097</v>
      </c>
      <c r="D78" s="86">
        <v>4345176774.21</v>
      </c>
    </row>
    <row r="79" spans="1:4" ht="15.6" customHeight="1">
      <c r="A79" s="84" t="s">
        <v>667</v>
      </c>
      <c r="B79" s="85">
        <v>9038466357.9099998</v>
      </c>
      <c r="C79" s="85">
        <v>596554782.24000001</v>
      </c>
      <c r="D79" s="86">
        <v>9635021140.1499996</v>
      </c>
    </row>
    <row r="80" spans="1:4" ht="15.6" customHeight="1">
      <c r="A80" s="84" t="s">
        <v>801</v>
      </c>
      <c r="B80" s="85">
        <v>168078332.84</v>
      </c>
      <c r="C80" s="85">
        <v>123144896.34</v>
      </c>
      <c r="D80" s="86">
        <v>291223229.18000001</v>
      </c>
    </row>
    <row r="81" spans="1:4" ht="15.6" customHeight="1">
      <c r="A81" s="84" t="s">
        <v>802</v>
      </c>
      <c r="B81" s="85">
        <v>660576474.82000005</v>
      </c>
      <c r="C81" s="85">
        <v>197877286.78</v>
      </c>
      <c r="D81" s="86">
        <v>858453761.60000002</v>
      </c>
    </row>
    <row r="82" spans="1:4" ht="15.6" customHeight="1">
      <c r="A82" s="84" t="s">
        <v>668</v>
      </c>
      <c r="B82" s="85">
        <v>348721544.48000002</v>
      </c>
      <c r="C82" s="85">
        <v>101848689.67</v>
      </c>
      <c r="D82" s="86">
        <v>450570234.14999998</v>
      </c>
    </row>
    <row r="83" spans="1:4" ht="21" customHeight="1">
      <c r="A83" s="87" t="s">
        <v>63</v>
      </c>
      <c r="B83" s="88">
        <v>333756840874.33002</v>
      </c>
      <c r="C83" s="88">
        <v>10338258289.889999</v>
      </c>
      <c r="D83" s="89">
        <v>344095099164.21997</v>
      </c>
    </row>
  </sheetData>
  <mergeCells count="14">
    <mergeCell ref="A1:D1"/>
    <mergeCell ref="A26:B26"/>
    <mergeCell ref="A2:E2"/>
    <mergeCell ref="A6:C6"/>
    <mergeCell ref="A8:A9"/>
    <mergeCell ref="B8:D8"/>
    <mergeCell ref="B28:D28"/>
    <mergeCell ref="A28:A29"/>
    <mergeCell ref="A66:B66"/>
    <mergeCell ref="A68:A69"/>
    <mergeCell ref="B68:D68"/>
    <mergeCell ref="A46:B46"/>
    <mergeCell ref="A48:A49"/>
    <mergeCell ref="B48:D48"/>
  </mergeCells>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91"/>
  <sheetViews>
    <sheetView showGridLines="0" topLeftCell="A67" workbookViewId="0">
      <selection activeCell="A5" sqref="A5:D91"/>
    </sheetView>
  </sheetViews>
  <sheetFormatPr defaultRowHeight="12.75"/>
  <cols>
    <col min="1" max="1" width="70.140625" style="80" customWidth="1"/>
    <col min="2" max="2" width="17.85546875" style="80" customWidth="1"/>
    <col min="3" max="3" width="17.28515625" style="80" customWidth="1"/>
    <col min="4" max="4" width="16.85546875" style="80" customWidth="1"/>
    <col min="5" max="16384" width="9.140625" style="80"/>
  </cols>
  <sheetData>
    <row r="1" spans="1:4" s="90" customFormat="1" ht="17.25" customHeight="1">
      <c r="A1" s="209" t="s">
        <v>355</v>
      </c>
      <c r="B1" s="209"/>
      <c r="C1" s="209"/>
      <c r="D1" s="209"/>
    </row>
    <row r="2" spans="1:4" s="90" customFormat="1" ht="15.75" customHeight="1">
      <c r="A2" s="210"/>
      <c r="B2" s="210"/>
      <c r="C2" s="210"/>
      <c r="D2" s="210"/>
    </row>
    <row r="3" spans="1:4" s="90" customFormat="1" ht="15.75" customHeight="1">
      <c r="A3" s="97" t="s">
        <v>919</v>
      </c>
      <c r="B3" s="97"/>
      <c r="C3" s="97"/>
      <c r="D3" s="97"/>
    </row>
    <row r="4" spans="1:4" s="90" customFormat="1" ht="12">
      <c r="A4" s="98"/>
      <c r="B4" s="98"/>
      <c r="C4" s="98"/>
      <c r="D4" s="98"/>
    </row>
    <row r="5" spans="1:4" ht="23.1" customHeight="1">
      <c r="A5" s="195" t="s">
        <v>655</v>
      </c>
      <c r="B5" s="159" t="s">
        <v>590</v>
      </c>
      <c r="C5" s="159" t="s">
        <v>591</v>
      </c>
      <c r="D5" s="160" t="s">
        <v>13</v>
      </c>
    </row>
    <row r="6" spans="1:4" ht="23.1" customHeight="1">
      <c r="A6" s="177" t="s">
        <v>816</v>
      </c>
      <c r="B6" s="143">
        <v>42871835004.110001</v>
      </c>
      <c r="C6" s="143">
        <v>431213210.55000001</v>
      </c>
      <c r="D6" s="144">
        <v>43303048214.660004</v>
      </c>
    </row>
    <row r="7" spans="1:4" ht="23.1" customHeight="1">
      <c r="A7" s="84" t="s">
        <v>817</v>
      </c>
      <c r="B7" s="85">
        <v>28280447485.290001</v>
      </c>
      <c r="C7" s="85">
        <v>341836356.61000001</v>
      </c>
      <c r="D7" s="145">
        <v>28622283841.900002</v>
      </c>
    </row>
    <row r="8" spans="1:4" ht="23.1" customHeight="1">
      <c r="A8" s="84" t="s">
        <v>818</v>
      </c>
      <c r="B8" s="85">
        <v>119055162.14</v>
      </c>
      <c r="C8" s="85">
        <v>58678721.920000002</v>
      </c>
      <c r="D8" s="145">
        <v>177733884.06</v>
      </c>
    </row>
    <row r="9" spans="1:4" ht="23.1" customHeight="1">
      <c r="A9" s="84" t="s">
        <v>819</v>
      </c>
      <c r="B9" s="85">
        <v>14054444456.02</v>
      </c>
      <c r="C9" s="85">
        <v>29504686.359999999</v>
      </c>
      <c r="D9" s="145">
        <v>14083949142.379999</v>
      </c>
    </row>
    <row r="10" spans="1:4" ht="23.1" customHeight="1">
      <c r="A10" s="84" t="s">
        <v>820</v>
      </c>
      <c r="B10" s="85">
        <v>417887900.66000003</v>
      </c>
      <c r="C10" s="85">
        <v>1193445.6599999999</v>
      </c>
      <c r="D10" s="145">
        <v>419081346.31999999</v>
      </c>
    </row>
    <row r="11" spans="1:4" ht="23.1" customHeight="1">
      <c r="A11" s="177" t="s">
        <v>821</v>
      </c>
      <c r="B11" s="143">
        <v>2393813050.1999998</v>
      </c>
      <c r="C11" s="143">
        <v>1400187849.73</v>
      </c>
      <c r="D11" s="144">
        <v>3794000899.9299998</v>
      </c>
    </row>
    <row r="12" spans="1:4" ht="23.1" customHeight="1">
      <c r="A12" s="84" t="s">
        <v>822</v>
      </c>
      <c r="B12" s="85">
        <v>369967983.52999997</v>
      </c>
      <c r="C12" s="85">
        <v>150482319.53999999</v>
      </c>
      <c r="D12" s="145">
        <v>520450303.06999999</v>
      </c>
    </row>
    <row r="13" spans="1:4" ht="23.1" customHeight="1">
      <c r="A13" s="84" t="s">
        <v>823</v>
      </c>
      <c r="B13" s="85">
        <v>2023845066.6700001</v>
      </c>
      <c r="C13" s="85">
        <v>1249705530.1900001</v>
      </c>
      <c r="D13" s="145">
        <v>3273550596.8600001</v>
      </c>
    </row>
    <row r="14" spans="1:4" ht="23.1" customHeight="1">
      <c r="A14" s="177" t="s">
        <v>824</v>
      </c>
      <c r="B14" s="143">
        <v>2360988335.6599998</v>
      </c>
      <c r="C14" s="143">
        <v>11008860.800000001</v>
      </c>
      <c r="D14" s="144">
        <v>2371997196.46</v>
      </c>
    </row>
    <row r="15" spans="1:4" ht="23.1" customHeight="1">
      <c r="A15" s="84" t="s">
        <v>825</v>
      </c>
      <c r="B15" s="85">
        <v>2360988335.6599998</v>
      </c>
      <c r="C15" s="85">
        <v>11008860.800000001</v>
      </c>
      <c r="D15" s="145">
        <v>2371997196.46</v>
      </c>
    </row>
    <row r="16" spans="1:4" ht="23.1" customHeight="1">
      <c r="A16" s="177" t="s">
        <v>826</v>
      </c>
      <c r="B16" s="143">
        <v>104024286051.82001</v>
      </c>
      <c r="C16" s="143">
        <v>3232710329.0799999</v>
      </c>
      <c r="D16" s="144">
        <v>107256996380.89999</v>
      </c>
    </row>
    <row r="17" spans="1:4" ht="23.1" customHeight="1">
      <c r="A17" s="176" t="s">
        <v>827</v>
      </c>
      <c r="B17" s="146">
        <v>2990064285.5700002</v>
      </c>
      <c r="C17" s="146">
        <v>168235347.84999999</v>
      </c>
      <c r="D17" s="86">
        <v>3158299633.4200001</v>
      </c>
    </row>
    <row r="18" spans="1:4" ht="23.1" customHeight="1">
      <c r="A18" s="178" t="s">
        <v>828</v>
      </c>
      <c r="B18" s="147">
        <v>1909760791.46</v>
      </c>
      <c r="C18" s="147">
        <v>61779840.520000003</v>
      </c>
      <c r="D18" s="148">
        <v>1971540631.98</v>
      </c>
    </row>
    <row r="19" spans="1:4" ht="23.1" customHeight="1">
      <c r="A19" s="178" t="s">
        <v>829</v>
      </c>
      <c r="B19" s="147">
        <v>660211515.44000006</v>
      </c>
      <c r="C19" s="147">
        <v>7643250.3700000001</v>
      </c>
      <c r="D19" s="148">
        <v>667854765.80999994</v>
      </c>
    </row>
    <row r="20" spans="1:4" ht="23.1" customHeight="1">
      <c r="A20" s="178" t="s">
        <v>830</v>
      </c>
      <c r="B20" s="147">
        <v>224739569.06</v>
      </c>
      <c r="C20" s="147">
        <v>8424209.0800000001</v>
      </c>
      <c r="D20" s="148">
        <v>233163778.13999999</v>
      </c>
    </row>
    <row r="21" spans="1:4" ht="23.1" customHeight="1">
      <c r="A21" s="178" t="s">
        <v>831</v>
      </c>
      <c r="B21" s="147">
        <v>195352409.61000001</v>
      </c>
      <c r="C21" s="147">
        <v>90388047.879999995</v>
      </c>
      <c r="D21" s="148">
        <v>285740457.49000001</v>
      </c>
    </row>
    <row r="22" spans="1:4" ht="23.1" customHeight="1">
      <c r="A22" s="176" t="s">
        <v>832</v>
      </c>
      <c r="B22" s="146">
        <v>49500795790.5</v>
      </c>
      <c r="C22" s="146">
        <v>2879395403.9699998</v>
      </c>
      <c r="D22" s="86">
        <v>52380191194.470001</v>
      </c>
    </row>
    <row r="23" spans="1:4" ht="23.1" customHeight="1">
      <c r="A23" s="178" t="s">
        <v>833</v>
      </c>
      <c r="B23" s="147">
        <v>39679879657.919998</v>
      </c>
      <c r="C23" s="147">
        <v>2249598108.1300001</v>
      </c>
      <c r="D23" s="148">
        <v>41929477766.050003</v>
      </c>
    </row>
    <row r="24" spans="1:4" ht="23.1" customHeight="1">
      <c r="A24" s="178" t="s">
        <v>834</v>
      </c>
      <c r="B24" s="147">
        <v>2792365953.6199999</v>
      </c>
      <c r="C24" s="147">
        <v>405374454.79000002</v>
      </c>
      <c r="D24" s="148">
        <v>3197740408.4099998</v>
      </c>
    </row>
    <row r="25" spans="1:4" ht="23.1" customHeight="1">
      <c r="A25" s="178" t="s">
        <v>835</v>
      </c>
      <c r="B25" s="147">
        <v>11711685.98</v>
      </c>
      <c r="C25" s="147">
        <v>19642040.120000001</v>
      </c>
      <c r="D25" s="148">
        <v>31353726.100000001</v>
      </c>
    </row>
    <row r="26" spans="1:4" ht="23.1" customHeight="1">
      <c r="A26" s="178" t="s">
        <v>836</v>
      </c>
      <c r="B26" s="147">
        <v>6500000</v>
      </c>
      <c r="C26" s="147">
        <v>1974778</v>
      </c>
      <c r="D26" s="148">
        <v>8474778</v>
      </c>
    </row>
    <row r="27" spans="1:4" ht="23.1" customHeight="1">
      <c r="A27" s="178" t="s">
        <v>837</v>
      </c>
      <c r="B27" s="147">
        <v>2305131433.1900001</v>
      </c>
      <c r="C27" s="147">
        <v>62222201.719999999</v>
      </c>
      <c r="D27" s="148">
        <v>2367353634.9099998</v>
      </c>
    </row>
    <row r="28" spans="1:4" ht="23.1" customHeight="1">
      <c r="A28" s="178" t="s">
        <v>838</v>
      </c>
      <c r="B28" s="147">
        <v>4705207059.79</v>
      </c>
      <c r="C28" s="147">
        <v>140583821.21000001</v>
      </c>
      <c r="D28" s="148">
        <v>4845790881</v>
      </c>
    </row>
    <row r="29" spans="1:4" ht="23.1" customHeight="1">
      <c r="A29" s="176" t="s">
        <v>839</v>
      </c>
      <c r="B29" s="146">
        <v>51533425975.75</v>
      </c>
      <c r="C29" s="146">
        <v>185079577.25999999</v>
      </c>
      <c r="D29" s="86">
        <v>51718505553.010002</v>
      </c>
    </row>
    <row r="30" spans="1:4" ht="23.1" customHeight="1">
      <c r="A30" s="177" t="s">
        <v>840</v>
      </c>
      <c r="B30" s="143">
        <v>6825310209.1300001</v>
      </c>
      <c r="C30" s="143">
        <v>563362889.71000004</v>
      </c>
      <c r="D30" s="144">
        <v>7388673098.8400002</v>
      </c>
    </row>
    <row r="31" spans="1:4" ht="23.1" customHeight="1">
      <c r="A31" s="84" t="s">
        <v>841</v>
      </c>
      <c r="B31" s="85">
        <v>4889958858.0200005</v>
      </c>
      <c r="C31" s="85">
        <v>22091627.309999999</v>
      </c>
      <c r="D31" s="145">
        <v>4912050485.3299999</v>
      </c>
    </row>
    <row r="32" spans="1:4" ht="23.1" customHeight="1">
      <c r="A32" s="84" t="s">
        <v>842</v>
      </c>
      <c r="B32" s="85">
        <v>95238646.739999995</v>
      </c>
      <c r="C32" s="85">
        <v>353975063.69999999</v>
      </c>
      <c r="D32" s="145">
        <v>449213710.44</v>
      </c>
    </row>
    <row r="33" spans="1:4" ht="23.1" customHeight="1">
      <c r="A33" s="84" t="s">
        <v>843</v>
      </c>
      <c r="B33" s="85">
        <v>1840112704.3699999</v>
      </c>
      <c r="C33" s="85">
        <v>187296198.69999999</v>
      </c>
      <c r="D33" s="145">
        <v>2027408903.0699999</v>
      </c>
    </row>
    <row r="34" spans="1:4" ht="23.1" customHeight="1">
      <c r="A34" s="177" t="s">
        <v>844</v>
      </c>
      <c r="B34" s="143">
        <v>3159563852.6300001</v>
      </c>
      <c r="C34" s="143">
        <v>239778003.40000001</v>
      </c>
      <c r="D34" s="144">
        <v>3399341856.0300002</v>
      </c>
    </row>
    <row r="35" spans="1:4" ht="23.1" customHeight="1">
      <c r="A35" s="84" t="s">
        <v>845</v>
      </c>
      <c r="B35" s="85">
        <v>873618290.17999995</v>
      </c>
      <c r="C35" s="85">
        <v>135820528.46000001</v>
      </c>
      <c r="D35" s="145">
        <v>1009438818.64</v>
      </c>
    </row>
    <row r="36" spans="1:4" ht="23.1" customHeight="1">
      <c r="A36" s="84" t="s">
        <v>846</v>
      </c>
      <c r="B36" s="85">
        <v>2285945562.4499998</v>
      </c>
      <c r="C36" s="85">
        <v>103957474.94</v>
      </c>
      <c r="D36" s="145">
        <v>2389903037.3899999</v>
      </c>
    </row>
    <row r="37" spans="1:4" ht="23.1" customHeight="1">
      <c r="A37" s="177" t="s">
        <v>847</v>
      </c>
      <c r="B37" s="143">
        <v>728161722.27999997</v>
      </c>
      <c r="C37" s="143">
        <v>35137843.939999998</v>
      </c>
      <c r="D37" s="144">
        <v>763299566.22000003</v>
      </c>
    </row>
    <row r="38" spans="1:4" ht="23.1" customHeight="1">
      <c r="A38" s="84" t="s">
        <v>848</v>
      </c>
      <c r="B38" s="85">
        <v>728161722.27999997</v>
      </c>
      <c r="C38" s="85">
        <v>35137843.939999998</v>
      </c>
      <c r="D38" s="145">
        <v>763299566.22000003</v>
      </c>
    </row>
    <row r="39" spans="1:4" ht="23.1" customHeight="1">
      <c r="A39" s="177" t="s">
        <v>849</v>
      </c>
      <c r="B39" s="143">
        <v>14202310139.33</v>
      </c>
      <c r="C39" s="143">
        <v>0</v>
      </c>
      <c r="D39" s="144">
        <v>14202310139.33</v>
      </c>
    </row>
    <row r="40" spans="1:4" ht="23.1" customHeight="1">
      <c r="A40" s="84" t="s">
        <v>850</v>
      </c>
      <c r="B40" s="85">
        <v>14202310139.33</v>
      </c>
      <c r="C40" s="85">
        <v>0</v>
      </c>
      <c r="D40" s="145">
        <v>14202310139.33</v>
      </c>
    </row>
    <row r="41" spans="1:4" ht="23.1" customHeight="1">
      <c r="A41" s="177" t="s">
        <v>851</v>
      </c>
      <c r="B41" s="143">
        <v>31328294711.200001</v>
      </c>
      <c r="C41" s="143">
        <v>175707780.86000001</v>
      </c>
      <c r="D41" s="144">
        <v>31504002492.060001</v>
      </c>
    </row>
    <row r="42" spans="1:4" ht="23.1" customHeight="1">
      <c r="A42" s="84" t="s">
        <v>852</v>
      </c>
      <c r="B42" s="85">
        <v>31328294711.200001</v>
      </c>
      <c r="C42" s="85">
        <v>175707780.86000001</v>
      </c>
      <c r="D42" s="145">
        <v>31504002492.060001</v>
      </c>
    </row>
    <row r="43" spans="1:4" ht="23.1" customHeight="1">
      <c r="A43" s="177" t="s">
        <v>853</v>
      </c>
      <c r="B43" s="143">
        <v>25602441019.41</v>
      </c>
      <c r="C43" s="143">
        <v>336252513.33999997</v>
      </c>
      <c r="D43" s="144">
        <v>25938693532.75</v>
      </c>
    </row>
    <row r="44" spans="1:4" ht="23.1" customHeight="1">
      <c r="A44" s="84" t="s">
        <v>854</v>
      </c>
      <c r="B44" s="85">
        <v>23797764299.48</v>
      </c>
      <c r="C44" s="85">
        <v>22750963.129999999</v>
      </c>
      <c r="D44" s="145">
        <v>23820515262.610001</v>
      </c>
    </row>
    <row r="45" spans="1:4" ht="23.1" customHeight="1">
      <c r="A45" s="84" t="s">
        <v>855</v>
      </c>
      <c r="B45" s="85">
        <v>63951216.299999997</v>
      </c>
      <c r="C45" s="85">
        <v>263843512.44</v>
      </c>
      <c r="D45" s="145">
        <v>327794728.74000001</v>
      </c>
    </row>
    <row r="46" spans="1:4" ht="23.1" customHeight="1">
      <c r="A46" s="84" t="s">
        <v>856</v>
      </c>
      <c r="B46" s="85">
        <v>1740725503.6300001</v>
      </c>
      <c r="C46" s="85">
        <v>49658037.770000003</v>
      </c>
      <c r="D46" s="145">
        <v>1790383541.4000001</v>
      </c>
    </row>
    <row r="47" spans="1:4" ht="23.1" customHeight="1">
      <c r="A47" s="177" t="s">
        <v>857</v>
      </c>
      <c r="B47" s="143"/>
      <c r="C47" s="143"/>
      <c r="D47" s="144"/>
    </row>
    <row r="48" spans="1:4" ht="23.1" customHeight="1">
      <c r="A48" s="84" t="s">
        <v>858</v>
      </c>
      <c r="B48" s="85"/>
      <c r="C48" s="85"/>
      <c r="D48" s="145"/>
    </row>
    <row r="49" spans="1:4" ht="23.1" customHeight="1">
      <c r="A49" s="84" t="s">
        <v>859</v>
      </c>
      <c r="B49" s="85"/>
      <c r="C49" s="85"/>
      <c r="D49" s="145"/>
    </row>
    <row r="50" spans="1:4" ht="20.100000000000001" customHeight="1">
      <c r="A50" s="177" t="s">
        <v>860</v>
      </c>
      <c r="B50" s="143">
        <v>602359334.27999997</v>
      </c>
      <c r="C50" s="143">
        <v>91657077.120000005</v>
      </c>
      <c r="D50" s="144">
        <v>694016411.39999998</v>
      </c>
    </row>
    <row r="51" spans="1:4" ht="20.100000000000001" customHeight="1">
      <c r="A51" s="84" t="s">
        <v>861</v>
      </c>
      <c r="B51" s="85">
        <v>8691239.5700000003</v>
      </c>
      <c r="C51" s="85">
        <v>439392.83</v>
      </c>
      <c r="D51" s="145">
        <v>9130632.4000000004</v>
      </c>
    </row>
    <row r="52" spans="1:4" ht="20.100000000000001" customHeight="1">
      <c r="A52" s="84" t="s">
        <v>862</v>
      </c>
      <c r="B52" s="85">
        <v>593668094.71000004</v>
      </c>
      <c r="C52" s="85">
        <v>91217684.290000007</v>
      </c>
      <c r="D52" s="145">
        <v>684885779</v>
      </c>
    </row>
    <row r="53" spans="1:4" ht="20.100000000000001" customHeight="1">
      <c r="A53" s="177" t="s">
        <v>863</v>
      </c>
      <c r="B53" s="143">
        <v>434898831.67000002</v>
      </c>
      <c r="C53" s="143">
        <v>762080517.25</v>
      </c>
      <c r="D53" s="144">
        <v>1196979348.9200001</v>
      </c>
    </row>
    <row r="54" spans="1:4" ht="20.100000000000001" customHeight="1">
      <c r="A54" s="84" t="s">
        <v>864</v>
      </c>
      <c r="B54" s="85">
        <v>434898831.67000002</v>
      </c>
      <c r="C54" s="85">
        <v>762077487.42999995</v>
      </c>
      <c r="D54" s="145">
        <v>1196976319.0999999</v>
      </c>
    </row>
    <row r="55" spans="1:4" ht="20.100000000000001" customHeight="1">
      <c r="A55" s="84" t="s">
        <v>865</v>
      </c>
      <c r="B55" s="85">
        <v>0</v>
      </c>
      <c r="C55" s="85">
        <v>3029.82</v>
      </c>
      <c r="D55" s="145">
        <v>3029.82</v>
      </c>
    </row>
    <row r="56" spans="1:4" ht="20.100000000000001" customHeight="1">
      <c r="A56" s="177" t="s">
        <v>866</v>
      </c>
      <c r="B56" s="143">
        <v>3609782813.25</v>
      </c>
      <c r="C56" s="143">
        <v>1863902841.5</v>
      </c>
      <c r="D56" s="144">
        <v>5473685654.75</v>
      </c>
    </row>
    <row r="57" spans="1:4" ht="20.100000000000001" customHeight="1">
      <c r="A57" s="176" t="s">
        <v>827</v>
      </c>
      <c r="B57" s="146">
        <v>2462535725.8400002</v>
      </c>
      <c r="C57" s="146">
        <v>1456554310.47</v>
      </c>
      <c r="D57" s="86">
        <v>3919090036.3099999</v>
      </c>
    </row>
    <row r="58" spans="1:4" ht="20.100000000000001" customHeight="1">
      <c r="A58" s="178" t="s">
        <v>829</v>
      </c>
      <c r="B58" s="147">
        <v>1811984784.8800001</v>
      </c>
      <c r="C58" s="147">
        <v>1411331014.04</v>
      </c>
      <c r="D58" s="148">
        <v>3223315798.9200001</v>
      </c>
    </row>
    <row r="59" spans="1:4" ht="20.100000000000001" customHeight="1">
      <c r="A59" s="178" t="s">
        <v>830</v>
      </c>
      <c r="B59" s="147">
        <v>0</v>
      </c>
      <c r="C59" s="147">
        <v>146464</v>
      </c>
      <c r="D59" s="148">
        <v>146464</v>
      </c>
    </row>
    <row r="60" spans="1:4" ht="20.100000000000001" customHeight="1">
      <c r="A60" s="178" t="s">
        <v>831</v>
      </c>
      <c r="B60" s="147">
        <v>650550940.96000004</v>
      </c>
      <c r="C60" s="147">
        <v>45076832.43</v>
      </c>
      <c r="D60" s="148">
        <v>695627773.38999999</v>
      </c>
    </row>
    <row r="61" spans="1:4" ht="20.100000000000001" customHeight="1">
      <c r="A61" s="178" t="s">
        <v>895</v>
      </c>
      <c r="B61" s="147"/>
      <c r="C61" s="147"/>
      <c r="D61" s="148"/>
    </row>
    <row r="62" spans="1:4" ht="20.100000000000001" customHeight="1">
      <c r="A62" s="176" t="s">
        <v>832</v>
      </c>
      <c r="B62" s="146">
        <v>1147247087.4100001</v>
      </c>
      <c r="C62" s="146">
        <v>407348531.02999997</v>
      </c>
      <c r="D62" s="86">
        <v>1554595618.4400001</v>
      </c>
    </row>
    <row r="63" spans="1:4" ht="20.100000000000001" customHeight="1">
      <c r="A63" s="178" t="s">
        <v>833</v>
      </c>
      <c r="B63" s="147">
        <v>152394204.93000001</v>
      </c>
      <c r="C63" s="147">
        <v>218644951.40000001</v>
      </c>
      <c r="D63" s="148">
        <v>371039156.32999998</v>
      </c>
    </row>
    <row r="64" spans="1:4" ht="20.100000000000001" customHeight="1">
      <c r="A64" s="178" t="s">
        <v>834</v>
      </c>
      <c r="B64" s="147">
        <v>949451263.98000002</v>
      </c>
      <c r="C64" s="147">
        <v>119140463.53</v>
      </c>
      <c r="D64" s="148">
        <v>1068591727.51</v>
      </c>
    </row>
    <row r="65" spans="1:4" ht="20.100000000000001" customHeight="1">
      <c r="A65" s="178" t="s">
        <v>835</v>
      </c>
      <c r="B65" s="147">
        <v>0</v>
      </c>
      <c r="C65" s="147">
        <v>394277.98</v>
      </c>
      <c r="D65" s="148">
        <v>394277.98</v>
      </c>
    </row>
    <row r="66" spans="1:4" ht="20.100000000000001" customHeight="1">
      <c r="A66" s="178" t="s">
        <v>836</v>
      </c>
      <c r="B66" s="147">
        <v>11072874.83</v>
      </c>
      <c r="C66" s="147">
        <v>60494176.380000003</v>
      </c>
      <c r="D66" s="148">
        <v>71567051.209999993</v>
      </c>
    </row>
    <row r="67" spans="1:4" ht="20.100000000000001" customHeight="1">
      <c r="A67" s="178" t="s">
        <v>867</v>
      </c>
      <c r="B67" s="147">
        <v>34328743.670000002</v>
      </c>
      <c r="C67" s="147">
        <v>8674661.7400000002</v>
      </c>
      <c r="D67" s="148">
        <v>43003405.409999996</v>
      </c>
    </row>
    <row r="68" spans="1:4" ht="20.100000000000001" customHeight="1">
      <c r="A68" s="84" t="s">
        <v>868</v>
      </c>
      <c r="B68" s="85"/>
      <c r="C68" s="85"/>
      <c r="D68" s="145"/>
    </row>
    <row r="69" spans="1:4" ht="20.100000000000001" customHeight="1">
      <c r="A69" s="177" t="s">
        <v>869</v>
      </c>
      <c r="B69" s="143">
        <v>1499901388.49</v>
      </c>
      <c r="C69" s="143">
        <v>652542129.05999994</v>
      </c>
      <c r="D69" s="144">
        <v>2152443517.5500002</v>
      </c>
    </row>
    <row r="70" spans="1:4" ht="20.100000000000001" customHeight="1">
      <c r="A70" s="84" t="s">
        <v>870</v>
      </c>
      <c r="B70" s="85">
        <v>439743826.63999999</v>
      </c>
      <c r="C70" s="85">
        <v>375269544.30000001</v>
      </c>
      <c r="D70" s="145">
        <v>815013370.94000006</v>
      </c>
    </row>
    <row r="71" spans="1:4" ht="20.100000000000001" customHeight="1">
      <c r="A71" s="84" t="s">
        <v>871</v>
      </c>
      <c r="B71" s="85">
        <v>1060157561.85</v>
      </c>
      <c r="C71" s="85">
        <v>277272584.75999999</v>
      </c>
      <c r="D71" s="145">
        <v>1337430146.6099999</v>
      </c>
    </row>
    <row r="72" spans="1:4" ht="20.100000000000001" customHeight="1">
      <c r="A72" s="177" t="s">
        <v>872</v>
      </c>
      <c r="B72" s="143">
        <v>114700203.87</v>
      </c>
      <c r="C72" s="143">
        <v>6832.44</v>
      </c>
      <c r="D72" s="144">
        <v>114707036.31</v>
      </c>
    </row>
    <row r="73" spans="1:4" ht="20.100000000000001" customHeight="1">
      <c r="A73" s="84" t="s">
        <v>873</v>
      </c>
      <c r="B73" s="85">
        <v>114700203.87</v>
      </c>
      <c r="C73" s="85">
        <v>6832.44</v>
      </c>
      <c r="D73" s="145">
        <v>114707036.31</v>
      </c>
    </row>
    <row r="74" spans="1:4" ht="20.100000000000001" customHeight="1">
      <c r="A74" s="177" t="s">
        <v>874</v>
      </c>
      <c r="B74" s="143">
        <v>249664151.81</v>
      </c>
      <c r="C74" s="143">
        <v>37826604.310000002</v>
      </c>
      <c r="D74" s="144">
        <v>287490756.12</v>
      </c>
    </row>
    <row r="75" spans="1:4" ht="20.100000000000001" customHeight="1">
      <c r="A75" s="84" t="s">
        <v>875</v>
      </c>
      <c r="B75" s="85">
        <v>249664151.81</v>
      </c>
      <c r="C75" s="85">
        <v>37826604.310000002</v>
      </c>
      <c r="D75" s="145">
        <v>287490756.12</v>
      </c>
    </row>
    <row r="76" spans="1:4" ht="20.100000000000001" customHeight="1">
      <c r="A76" s="177" t="s">
        <v>876</v>
      </c>
      <c r="B76" s="143">
        <v>1794941025.3599999</v>
      </c>
      <c r="C76" s="143">
        <v>88197729.780000001</v>
      </c>
      <c r="D76" s="144">
        <v>1883138755.1400001</v>
      </c>
    </row>
    <row r="77" spans="1:4" ht="20.100000000000001" customHeight="1">
      <c r="A77" s="84" t="s">
        <v>877</v>
      </c>
      <c r="B77" s="85">
        <v>1792859032</v>
      </c>
      <c r="C77" s="85">
        <v>40744100.729999997</v>
      </c>
      <c r="D77" s="145">
        <v>1833603132.73</v>
      </c>
    </row>
    <row r="78" spans="1:4" ht="20.100000000000001" customHeight="1">
      <c r="A78" s="84" t="s">
        <v>878</v>
      </c>
      <c r="B78" s="85"/>
      <c r="C78" s="85"/>
      <c r="D78" s="145"/>
    </row>
    <row r="79" spans="1:4" ht="20.100000000000001" customHeight="1">
      <c r="A79" s="84" t="s">
        <v>873</v>
      </c>
      <c r="B79" s="85">
        <v>0</v>
      </c>
      <c r="C79" s="85">
        <v>0</v>
      </c>
      <c r="D79" s="145">
        <v>0</v>
      </c>
    </row>
    <row r="80" spans="1:4" ht="20.100000000000001" customHeight="1">
      <c r="A80" s="84" t="s">
        <v>843</v>
      </c>
      <c r="B80" s="85">
        <v>2081993.36</v>
      </c>
      <c r="C80" s="85">
        <v>47453629.049999997</v>
      </c>
      <c r="D80" s="145">
        <v>49535622.409999996</v>
      </c>
    </row>
    <row r="81" spans="1:4" ht="20.100000000000001" customHeight="1">
      <c r="A81" s="177" t="s">
        <v>879</v>
      </c>
      <c r="B81" s="143">
        <v>1842829258.24</v>
      </c>
      <c r="C81" s="143">
        <v>0</v>
      </c>
      <c r="D81" s="144">
        <v>1842829258.24</v>
      </c>
    </row>
    <row r="82" spans="1:4" ht="20.100000000000001" customHeight="1">
      <c r="A82" s="84" t="s">
        <v>880</v>
      </c>
      <c r="B82" s="85">
        <v>0</v>
      </c>
      <c r="C82" s="85">
        <v>0</v>
      </c>
      <c r="D82" s="145">
        <v>0</v>
      </c>
    </row>
    <row r="83" spans="1:4" ht="20.100000000000001" customHeight="1">
      <c r="A83" s="84" t="s">
        <v>881</v>
      </c>
      <c r="B83" s="85"/>
      <c r="C83" s="85"/>
      <c r="D83" s="145"/>
    </row>
    <row r="84" spans="1:4" ht="20.100000000000001" customHeight="1">
      <c r="A84" s="84" t="s">
        <v>882</v>
      </c>
      <c r="B84" s="85">
        <v>1400000000</v>
      </c>
      <c r="C84" s="85">
        <v>0</v>
      </c>
      <c r="D84" s="145">
        <v>1400000000</v>
      </c>
    </row>
    <row r="85" spans="1:4" ht="20.100000000000001" customHeight="1">
      <c r="A85" s="84" t="s">
        <v>883</v>
      </c>
      <c r="B85" s="85">
        <v>442829258.24000001</v>
      </c>
      <c r="C85" s="85">
        <v>0</v>
      </c>
      <c r="D85" s="145">
        <v>442829258.24000001</v>
      </c>
    </row>
    <row r="86" spans="1:4" ht="20.100000000000001" customHeight="1">
      <c r="A86" s="84" t="s">
        <v>884</v>
      </c>
      <c r="B86" s="85">
        <v>0</v>
      </c>
      <c r="C86" s="85">
        <v>0</v>
      </c>
      <c r="D86" s="145">
        <v>0</v>
      </c>
    </row>
    <row r="87" spans="1:4" ht="20.100000000000001" customHeight="1">
      <c r="A87" s="177" t="s">
        <v>885</v>
      </c>
      <c r="B87" s="143">
        <v>90110759771.589996</v>
      </c>
      <c r="C87" s="143">
        <v>416685277.01999998</v>
      </c>
      <c r="D87" s="144">
        <v>90527445048.610001</v>
      </c>
    </row>
    <row r="88" spans="1:4" ht="20.100000000000001" customHeight="1">
      <c r="A88" s="84" t="s">
        <v>880</v>
      </c>
      <c r="B88" s="85"/>
      <c r="C88" s="85"/>
      <c r="D88" s="145"/>
    </row>
    <row r="89" spans="1:4" ht="20.100000000000001" customHeight="1">
      <c r="A89" s="84" t="s">
        <v>886</v>
      </c>
      <c r="B89" s="85">
        <v>90049691894.139999</v>
      </c>
      <c r="C89" s="85">
        <v>416685277.01999998</v>
      </c>
      <c r="D89" s="145">
        <v>90466377171.160004</v>
      </c>
    </row>
    <row r="90" spans="1:4" ht="20.100000000000001" customHeight="1">
      <c r="A90" s="84" t="s">
        <v>887</v>
      </c>
      <c r="B90" s="85">
        <v>61067877.450000003</v>
      </c>
      <c r="C90" s="85">
        <v>0</v>
      </c>
      <c r="D90" s="145">
        <v>61067877.450000003</v>
      </c>
    </row>
    <row r="91" spans="1:4" ht="20.100000000000001" customHeight="1">
      <c r="A91" s="179" t="s">
        <v>63</v>
      </c>
      <c r="B91" s="88">
        <v>333756840874.33002</v>
      </c>
      <c r="C91" s="88">
        <v>10338258289.889999</v>
      </c>
      <c r="D91" s="89">
        <v>344095099164.21997</v>
      </c>
    </row>
  </sheetData>
  <mergeCells count="2">
    <mergeCell ref="A2:D2"/>
    <mergeCell ref="A1:D1"/>
  </mergeCells>
  <pageMargins left="0.7" right="0.7" top="0.75" bottom="0.75" header="0.3" footer="0.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2"/>
  <sheetViews>
    <sheetView showGridLines="0" topLeftCell="A19" workbookViewId="0">
      <selection activeCell="A6" sqref="A6:D41"/>
    </sheetView>
  </sheetViews>
  <sheetFormatPr defaultRowHeight="12.75"/>
  <cols>
    <col min="1" max="1" width="48.42578125" style="80" customWidth="1"/>
    <col min="2" max="3" width="18.140625" style="80" customWidth="1"/>
    <col min="4" max="4" width="17.28515625" style="80" customWidth="1"/>
    <col min="5" max="5" width="4.7109375" style="80" customWidth="1"/>
    <col min="6" max="16384" width="9.140625" style="80"/>
  </cols>
  <sheetData>
    <row r="1" spans="1:4" s="79" customFormat="1" ht="14.45" customHeight="1">
      <c r="A1" s="209" t="s">
        <v>367</v>
      </c>
      <c r="B1" s="209"/>
      <c r="C1" s="209"/>
      <c r="D1" s="209"/>
    </row>
    <row r="2" spans="1:4" s="79" customFormat="1" ht="15.75" customHeight="1">
      <c r="A2" s="210"/>
      <c r="B2" s="210"/>
      <c r="C2" s="210"/>
      <c r="D2" s="210"/>
    </row>
    <row r="3" spans="1:4" s="79" customFormat="1" ht="18.2" customHeight="1">
      <c r="A3" s="97" t="s">
        <v>919</v>
      </c>
      <c r="B3" s="97"/>
      <c r="C3" s="97"/>
      <c r="D3" s="97"/>
    </row>
    <row r="4" spans="1:4" s="79" customFormat="1" ht="13.5" customHeight="1">
      <c r="A4" s="83"/>
      <c r="B4" s="83"/>
      <c r="C4" s="83"/>
      <c r="D4" s="83"/>
    </row>
    <row r="5" spans="1:4" s="79" customFormat="1" ht="18" customHeight="1"/>
    <row r="6" spans="1:4" s="79" customFormat="1" ht="30.95" customHeight="1">
      <c r="A6" s="195" t="s">
        <v>589</v>
      </c>
      <c r="B6" s="159" t="s">
        <v>590</v>
      </c>
      <c r="C6" s="159" t="s">
        <v>591</v>
      </c>
      <c r="D6" s="160" t="s">
        <v>13</v>
      </c>
    </row>
    <row r="7" spans="1:4" s="79" customFormat="1" ht="22.9" customHeight="1">
      <c r="A7" s="141" t="s">
        <v>592</v>
      </c>
      <c r="B7" s="85">
        <v>1113539395.6099999</v>
      </c>
      <c r="C7" s="85">
        <v>0</v>
      </c>
      <c r="D7" s="86">
        <v>1113539395.6099999</v>
      </c>
    </row>
    <row r="8" spans="1:4" s="79" customFormat="1" ht="22.9" customHeight="1">
      <c r="A8" s="141" t="s">
        <v>593</v>
      </c>
      <c r="B8" s="85">
        <v>279394536.70999998</v>
      </c>
      <c r="C8" s="85">
        <v>2456175.2200000002</v>
      </c>
      <c r="D8" s="86">
        <v>281850711.93000001</v>
      </c>
    </row>
    <row r="9" spans="1:4" s="79" customFormat="1" ht="15.4" customHeight="1">
      <c r="A9" s="141" t="s">
        <v>594</v>
      </c>
      <c r="B9" s="85">
        <v>45397481042.050003</v>
      </c>
      <c r="C9" s="85">
        <v>2145071559.55</v>
      </c>
      <c r="D9" s="86">
        <v>47542552601.599998</v>
      </c>
    </row>
    <row r="10" spans="1:4" s="79" customFormat="1" ht="15.4" customHeight="1">
      <c r="A10" s="141" t="s">
        <v>595</v>
      </c>
      <c r="B10" s="85">
        <v>18275744672</v>
      </c>
      <c r="C10" s="85">
        <v>55855214.93</v>
      </c>
      <c r="D10" s="86">
        <v>18331599886.93</v>
      </c>
    </row>
    <row r="11" spans="1:4" s="79" customFormat="1" ht="15.4" customHeight="1">
      <c r="A11" s="141" t="s">
        <v>596</v>
      </c>
      <c r="B11" s="85">
        <v>8518425565.0699997</v>
      </c>
      <c r="C11" s="85">
        <v>563645021.58000004</v>
      </c>
      <c r="D11" s="86">
        <v>9082070586.6499996</v>
      </c>
    </row>
    <row r="12" spans="1:4" s="79" customFormat="1" ht="15.4" customHeight="1">
      <c r="A12" s="141" t="s">
        <v>597</v>
      </c>
      <c r="B12" s="85">
        <v>3432962952.9699998</v>
      </c>
      <c r="C12" s="85">
        <v>360529397.44999999</v>
      </c>
      <c r="D12" s="86">
        <v>3793492350.4200001</v>
      </c>
    </row>
    <row r="13" spans="1:4" s="79" customFormat="1" ht="15.4" customHeight="1">
      <c r="A13" s="141" t="s">
        <v>598</v>
      </c>
      <c r="B13" s="85">
        <v>4493284004.3699999</v>
      </c>
      <c r="C13" s="85">
        <v>282970960.23000002</v>
      </c>
      <c r="D13" s="86">
        <v>4776254964.6000004</v>
      </c>
    </row>
    <row r="14" spans="1:4" s="79" customFormat="1" ht="15.4" customHeight="1">
      <c r="A14" s="141" t="s">
        <v>599</v>
      </c>
      <c r="B14" s="85">
        <v>2629424535.6900001</v>
      </c>
      <c r="C14" s="85">
        <v>204151223.41999999</v>
      </c>
      <c r="D14" s="86">
        <v>2833575759.1100001</v>
      </c>
    </row>
    <row r="15" spans="1:4" s="79" customFormat="1" ht="15.4" customHeight="1">
      <c r="A15" s="141" t="s">
        <v>600</v>
      </c>
      <c r="B15" s="85">
        <v>161716747.97999999</v>
      </c>
      <c r="C15" s="85">
        <v>122559611.02</v>
      </c>
      <c r="D15" s="86">
        <v>284276359</v>
      </c>
    </row>
    <row r="16" spans="1:4" s="79" customFormat="1" ht="15.4" customHeight="1">
      <c r="A16" s="141" t="s">
        <v>601</v>
      </c>
      <c r="B16" s="85">
        <v>39846462.43</v>
      </c>
      <c r="C16" s="85">
        <v>330217.01</v>
      </c>
      <c r="D16" s="86">
        <v>40176679.439999998</v>
      </c>
    </row>
    <row r="17" spans="1:4" s="79" customFormat="1" ht="15.4" customHeight="1">
      <c r="A17" s="141" t="s">
        <v>602</v>
      </c>
      <c r="B17" s="85">
        <v>7660667992.3900003</v>
      </c>
      <c r="C17" s="85">
        <v>439190189.66000003</v>
      </c>
      <c r="D17" s="86">
        <v>8099858182.0500002</v>
      </c>
    </row>
    <row r="18" spans="1:4" s="79" customFormat="1" ht="15.4" customHeight="1">
      <c r="A18" s="141" t="s">
        <v>603</v>
      </c>
      <c r="B18" s="85">
        <v>3916089.56</v>
      </c>
      <c r="C18" s="85">
        <v>1460579.23</v>
      </c>
      <c r="D18" s="86">
        <v>5376668.79</v>
      </c>
    </row>
    <row r="19" spans="1:4" s="79" customFormat="1" ht="15.4" customHeight="1">
      <c r="A19" s="141" t="s">
        <v>604</v>
      </c>
      <c r="B19" s="85">
        <v>4002919033.75</v>
      </c>
      <c r="C19" s="85">
        <v>358334420.79000002</v>
      </c>
      <c r="D19" s="86">
        <v>4361253454.54</v>
      </c>
    </row>
    <row r="20" spans="1:4" s="79" customFormat="1" ht="15.4" customHeight="1">
      <c r="A20" s="141" t="s">
        <v>605</v>
      </c>
      <c r="B20" s="85">
        <v>508723757.22000003</v>
      </c>
      <c r="C20" s="85">
        <v>664974878.26999998</v>
      </c>
      <c r="D20" s="86">
        <v>1173698635.49</v>
      </c>
    </row>
    <row r="21" spans="1:4" s="79" customFormat="1" ht="15.4" customHeight="1">
      <c r="A21" s="141" t="s">
        <v>606</v>
      </c>
      <c r="B21" s="85">
        <v>215649016.56</v>
      </c>
      <c r="C21" s="85">
        <v>66478464.420000002</v>
      </c>
      <c r="D21" s="86">
        <v>282127480.98000002</v>
      </c>
    </row>
    <row r="22" spans="1:4" s="79" customFormat="1" ht="22.9" customHeight="1">
      <c r="A22" s="141" t="s">
        <v>607</v>
      </c>
      <c r="B22" s="85">
        <v>49163539.289999999</v>
      </c>
      <c r="C22" s="85">
        <v>13774521.970000001</v>
      </c>
      <c r="D22" s="86">
        <v>62938061.259999998</v>
      </c>
    </row>
    <row r="23" spans="1:4" s="79" customFormat="1" ht="15.4" customHeight="1">
      <c r="A23" s="141" t="s">
        <v>608</v>
      </c>
      <c r="B23" s="85">
        <v>923407216.99000001</v>
      </c>
      <c r="C23" s="85">
        <v>108335638.89</v>
      </c>
      <c r="D23" s="86">
        <v>1031742855.88</v>
      </c>
    </row>
    <row r="24" spans="1:4" s="79" customFormat="1" ht="15.4" customHeight="1">
      <c r="A24" s="141" t="s">
        <v>609</v>
      </c>
      <c r="B24" s="85">
        <v>479036694.91000003</v>
      </c>
      <c r="C24" s="85">
        <v>122606549.16</v>
      </c>
      <c r="D24" s="86">
        <v>601643244.07000005</v>
      </c>
    </row>
    <row r="25" spans="1:4" s="79" customFormat="1" ht="15.4" customHeight="1">
      <c r="A25" s="141" t="s">
        <v>610</v>
      </c>
      <c r="B25" s="85">
        <v>97934575.620000005</v>
      </c>
      <c r="C25" s="85">
        <v>24613677.969999999</v>
      </c>
      <c r="D25" s="86">
        <v>122548253.59</v>
      </c>
    </row>
    <row r="26" spans="1:4" s="79" customFormat="1" ht="15.4" customHeight="1">
      <c r="A26" s="141" t="s">
        <v>611</v>
      </c>
      <c r="B26" s="85">
        <v>319487896.04000002</v>
      </c>
      <c r="C26" s="85">
        <v>81525505.200000107</v>
      </c>
      <c r="D26" s="86">
        <v>401013401.24000001</v>
      </c>
    </row>
    <row r="27" spans="1:4" s="79" customFormat="1" ht="15.4" customHeight="1">
      <c r="A27" s="141" t="s">
        <v>612</v>
      </c>
      <c r="B27" s="85">
        <v>640374828</v>
      </c>
      <c r="C27" s="85">
        <v>177184008.53</v>
      </c>
      <c r="D27" s="86">
        <v>817558836.52999997</v>
      </c>
    </row>
    <row r="28" spans="1:4" s="79" customFormat="1" ht="15.4" customHeight="1">
      <c r="A28" s="141" t="s">
        <v>613</v>
      </c>
      <c r="B28" s="85">
        <v>21724335661.439999</v>
      </c>
      <c r="C28" s="85">
        <v>520093928.49000001</v>
      </c>
      <c r="D28" s="86">
        <v>22244429589.93</v>
      </c>
    </row>
    <row r="29" spans="1:4" s="79" customFormat="1" ht="15.4" customHeight="1">
      <c r="A29" s="141" t="s">
        <v>614</v>
      </c>
      <c r="B29" s="85">
        <v>2270306608.2199998</v>
      </c>
      <c r="C29" s="85">
        <v>65915484.32</v>
      </c>
      <c r="D29" s="86">
        <v>2336222092.54</v>
      </c>
    </row>
    <row r="30" spans="1:4" s="79" customFormat="1" ht="15.4" customHeight="1">
      <c r="A30" s="141" t="s">
        <v>615</v>
      </c>
      <c r="B30" s="85">
        <v>16970906930.65</v>
      </c>
      <c r="C30" s="85">
        <v>398108795.94999999</v>
      </c>
      <c r="D30" s="86">
        <v>17369015726.599998</v>
      </c>
    </row>
    <row r="31" spans="1:4" s="79" customFormat="1" ht="15.4" customHeight="1">
      <c r="A31" s="141" t="s">
        <v>616</v>
      </c>
      <c r="B31" s="85">
        <v>41020054618.980003</v>
      </c>
      <c r="C31" s="85">
        <v>4620946.03</v>
      </c>
      <c r="D31" s="86">
        <v>41024675565.010002</v>
      </c>
    </row>
    <row r="32" spans="1:4" s="79" customFormat="1" ht="15.4" customHeight="1">
      <c r="A32" s="141" t="s">
        <v>617</v>
      </c>
      <c r="B32" s="85">
        <v>263173065.78</v>
      </c>
      <c r="C32" s="85">
        <v>183440335.78999999</v>
      </c>
      <c r="D32" s="86">
        <v>446613401.56999999</v>
      </c>
    </row>
    <row r="33" spans="1:4" s="79" customFormat="1" ht="15.4" customHeight="1">
      <c r="A33" s="141" t="s">
        <v>618</v>
      </c>
      <c r="B33" s="85">
        <v>1221942525.4100001</v>
      </c>
      <c r="C33" s="85">
        <v>415871747.19999999</v>
      </c>
      <c r="D33" s="86">
        <v>1637814272.6099999</v>
      </c>
    </row>
    <row r="34" spans="1:4" s="79" customFormat="1" ht="15.4" customHeight="1">
      <c r="A34" s="141" t="s">
        <v>619</v>
      </c>
      <c r="B34" s="85">
        <v>15796874.050000001</v>
      </c>
      <c r="C34" s="85">
        <v>995000000</v>
      </c>
      <c r="D34" s="86">
        <v>1010796874.05</v>
      </c>
    </row>
    <row r="35" spans="1:4" s="79" customFormat="1" ht="22.9" customHeight="1">
      <c r="A35" s="141" t="s">
        <v>620</v>
      </c>
      <c r="B35" s="85">
        <v>28886882446.490002</v>
      </c>
      <c r="C35" s="85">
        <v>708077939.70000005</v>
      </c>
      <c r="D35" s="86">
        <v>29594960386.189999</v>
      </c>
    </row>
    <row r="36" spans="1:4" s="79" customFormat="1" ht="15.4" customHeight="1">
      <c r="A36" s="141" t="s">
        <v>621</v>
      </c>
      <c r="B36" s="85">
        <v>380130807.5</v>
      </c>
      <c r="C36" s="85">
        <v>37091612</v>
      </c>
      <c r="D36" s="86">
        <v>417222419.5</v>
      </c>
    </row>
    <row r="37" spans="1:4" s="79" customFormat="1" ht="15.4" customHeight="1">
      <c r="A37" s="141" t="s">
        <v>622</v>
      </c>
      <c r="B37" s="85">
        <v>422493.94</v>
      </c>
      <c r="C37" s="85">
        <v>0</v>
      </c>
      <c r="D37" s="86">
        <v>422493.94</v>
      </c>
    </row>
    <row r="38" spans="1:4" s="79" customFormat="1" ht="15.4" customHeight="1">
      <c r="A38" s="141" t="s">
        <v>623</v>
      </c>
      <c r="B38" s="85">
        <v>747048284.72999895</v>
      </c>
      <c r="C38" s="85">
        <v>324878287.21999902</v>
      </c>
      <c r="D38" s="86">
        <v>1071926571.95</v>
      </c>
    </row>
    <row r="39" spans="1:4" s="79" customFormat="1" ht="15.4" customHeight="1">
      <c r="A39" s="141" t="s">
        <v>624</v>
      </c>
      <c r="B39" s="85">
        <v>0</v>
      </c>
      <c r="C39" s="85">
        <v>140000000</v>
      </c>
      <c r="D39" s="86">
        <v>140000000</v>
      </c>
    </row>
    <row r="40" spans="1:4" s="79" customFormat="1" ht="15.4" customHeight="1">
      <c r="A40" s="141" t="s">
        <v>625</v>
      </c>
      <c r="B40" s="85">
        <v>121012740001.92999</v>
      </c>
      <c r="C40" s="85">
        <v>749111398.69000006</v>
      </c>
      <c r="D40" s="86">
        <v>121761851400.62</v>
      </c>
    </row>
    <row r="41" spans="1:4" s="79" customFormat="1" ht="26.1" customHeight="1">
      <c r="A41" s="87" t="s">
        <v>63</v>
      </c>
      <c r="B41" s="88">
        <v>333756840874.33002</v>
      </c>
      <c r="C41" s="88">
        <v>10338258289.889999</v>
      </c>
      <c r="D41" s="89">
        <v>344095099164.21997</v>
      </c>
    </row>
    <row r="42" spans="1:4" s="79" customFormat="1" ht="60.2" customHeight="1">
      <c r="A42" s="80"/>
      <c r="B42" s="80"/>
      <c r="C42" s="80"/>
      <c r="D42" s="80"/>
    </row>
  </sheetData>
  <mergeCells count="2">
    <mergeCell ref="A1:D1"/>
    <mergeCell ref="A2:D2"/>
  </mergeCells>
  <pageMargins left="0.7" right="0.7"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2</vt:i4>
      </vt:variant>
    </vt:vector>
  </HeadingPairs>
  <TitlesOfParts>
    <vt:vector size="19" baseType="lpstr">
      <vt:lpstr>Tav. A </vt:lpstr>
      <vt:lpstr>Tav. B</vt:lpstr>
      <vt:lpstr>Tav. C</vt:lpstr>
      <vt:lpstr>Tav. D</vt:lpstr>
      <vt:lpstr>Tav. E</vt:lpstr>
      <vt:lpstr>Tav. F</vt:lpstr>
      <vt:lpstr>Tav. G</vt:lpstr>
      <vt:lpstr>Tav. H</vt:lpstr>
      <vt:lpstr>Tav. I</vt:lpstr>
      <vt:lpstr>Tav. J</vt:lpstr>
      <vt:lpstr>Tav. K</vt:lpstr>
      <vt:lpstr>Tav. L</vt:lpstr>
      <vt:lpstr>Tav. M</vt:lpstr>
      <vt:lpstr>Tav. N</vt:lpstr>
      <vt:lpstr>Tav. O</vt:lpstr>
      <vt:lpstr>Tav. P</vt:lpstr>
      <vt:lpstr>Tav. Q</vt:lpstr>
      <vt:lpstr>'Tav. B'!_Toc473634309</vt:lpstr>
      <vt:lpstr>'Tav. D'!Area_stampa</vt:lpstr>
    </vt:vector>
  </TitlesOfParts>
  <Company>Ministero Economia e Finanze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alessia.alessandrini</dc:creator>
  <cp:lastModifiedBy>claudio.menichini</cp:lastModifiedBy>
  <cp:lastPrinted>2018-08-31T08:50:07Z</cp:lastPrinted>
  <dcterms:created xsi:type="dcterms:W3CDTF">2017-01-31T11:55:46Z</dcterms:created>
  <dcterms:modified xsi:type="dcterms:W3CDTF">2019-08-01T13:35:03Z</dcterms:modified>
</cp:coreProperties>
</file>