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765" windowWidth="25230" windowHeight="5595" tabRatio="682" activeTab="16"/>
  </bookViews>
  <sheets>
    <sheet name="Tav. A " sheetId="42" r:id="rId1"/>
    <sheet name="Tav. B" sheetId="3" r:id="rId2"/>
    <sheet name="Tav. C" sheetId="4" r:id="rId3"/>
    <sheet name="Tav. D" sheetId="65" r:id="rId4"/>
    <sheet name="Tav. E" sheetId="66" r:id="rId5"/>
    <sheet name="Tav. F" sheetId="53" r:id="rId6"/>
    <sheet name="Tav. G" sheetId="54" r:id="rId7"/>
    <sheet name="Tav. H" sheetId="55" r:id="rId8"/>
    <sheet name="Tav. I" sheetId="56" r:id="rId9"/>
    <sheet name="Tav. J" sheetId="57" r:id="rId10"/>
    <sheet name="Tav. K" sheetId="58" r:id="rId11"/>
    <sheet name="Tav. L" sheetId="59" r:id="rId12"/>
    <sheet name="Tav. M" sheetId="60" r:id="rId13"/>
    <sheet name="Tav. N" sheetId="61" r:id="rId14"/>
    <sheet name="Tav. O" sheetId="62" r:id="rId15"/>
    <sheet name="Tav. P" sheetId="31" r:id="rId16"/>
    <sheet name="Tav. Q" sheetId="32" r:id="rId17"/>
  </sheets>
  <externalReferences>
    <externalReference r:id="rId18"/>
  </externalReferences>
  <definedNames>
    <definedName name="_Toc473634309" localSheetId="1">'Tav. B'!$A$4</definedName>
    <definedName name="_xlnm.Print_Area" localSheetId="3">'Tav. D'!$A$5:$B$39</definedName>
    <definedName name="crediti" localSheetId="0">#REF!</definedName>
    <definedName name="crediti" localSheetId="3">#REF!</definedName>
    <definedName name="crediti" localSheetId="4">#REF!</definedName>
    <definedName name="crediti">#REF!</definedName>
    <definedName name="dareavere" localSheetId="0">#REF!</definedName>
    <definedName name="dareavere" localSheetId="3">#REF!</definedName>
    <definedName name="dareavere" localSheetId="4">#REF!</definedName>
    <definedName name="dareavere">#REF!</definedName>
    <definedName name="DEBFLUT" localSheetId="0">#REF!</definedName>
    <definedName name="DEBFLUT" localSheetId="3">#REF!</definedName>
    <definedName name="DEBFLUT" localSheetId="4">#REF!</definedName>
    <definedName name="DEBFLUT">#REF!</definedName>
    <definedName name="debiti" localSheetId="0">#REF!</definedName>
    <definedName name="debiti" localSheetId="3">#REF!</definedName>
    <definedName name="debiti" localSheetId="4">#REF!</definedName>
    <definedName name="debiti">#REF!</definedName>
    <definedName name="ff" localSheetId="0">#REF!</definedName>
    <definedName name="ff" localSheetId="3">#REF!</definedName>
    <definedName name="ff" localSheetId="4">#REF!</definedName>
    <definedName name="ff">#REF!</definedName>
    <definedName name="fogl_q" localSheetId="0">#REF!</definedName>
    <definedName name="fogl_q" localSheetId="3">#REF!</definedName>
    <definedName name="fogl_q" localSheetId="4">#REF!</definedName>
    <definedName name="fogl_q">#REF!</definedName>
    <definedName name="hh" localSheetId="0">#REF!</definedName>
    <definedName name="hh" localSheetId="3">#REF!</definedName>
    <definedName name="hh" localSheetId="4">#REF!</definedName>
    <definedName name="hh">#REF!</definedName>
    <definedName name="MOD.21" localSheetId="0">[1]INS.DATI!#REF!</definedName>
    <definedName name="MOD.21" localSheetId="3">[1]INS.DATI!#REF!</definedName>
    <definedName name="MOD.21" localSheetId="4">[1]INS.DATI!#REF!</definedName>
    <definedName name="MOD.21">[1]INS.DATI!#REF!</definedName>
    <definedName name="MOD.48T" localSheetId="0">[1]INS.DATI!#REF!</definedName>
    <definedName name="MOD.48T">[1]INS.DATI!#REF!</definedName>
    <definedName name="MOD.61TER.T5.EE" localSheetId="0">[1]INS.DATI!#REF!</definedName>
    <definedName name="MOD.61TER.T5.EE">[1]INS.DATI!#REF!</definedName>
    <definedName name="PORTAFOGLIO" localSheetId="0">[1]INS.DATI!#REF!</definedName>
    <definedName name="PORTAFOGLIO">[1]INS.DATI!#REF!</definedName>
    <definedName name="Query6" localSheetId="0">#REF!</definedName>
    <definedName name="Query6" localSheetId="3">#REF!</definedName>
    <definedName name="Query6" localSheetId="4">#REF!</definedName>
    <definedName name="Query6">#REF!</definedName>
  </definedNames>
  <calcPr calcId="145621"/>
</workbook>
</file>

<file path=xl/calcChain.xml><?xml version="1.0" encoding="utf-8"?>
<calcChain xmlns="http://schemas.openxmlformats.org/spreadsheetml/2006/main">
  <c r="C27" i="32" l="1"/>
  <c r="B27" i="32"/>
  <c r="D26" i="32"/>
  <c r="D25" i="32"/>
  <c r="D23" i="32"/>
  <c r="D22" i="32"/>
  <c r="D21" i="32"/>
  <c r="D27" i="32" s="1"/>
  <c r="C16" i="32"/>
  <c r="B16" i="32"/>
  <c r="D15" i="32"/>
  <c r="D14" i="32"/>
  <c r="D13" i="32"/>
  <c r="D12" i="32"/>
  <c r="D11" i="32"/>
  <c r="D10" i="32"/>
  <c r="D9" i="32"/>
  <c r="D8" i="32"/>
  <c r="D7" i="32"/>
  <c r="D6" i="32"/>
  <c r="D16" i="32" s="1"/>
  <c r="D14" i="31"/>
  <c r="C14" i="31"/>
  <c r="B14" i="31"/>
  <c r="E14" i="31" s="1"/>
  <c r="E13" i="31"/>
  <c r="E12" i="31"/>
  <c r="E11" i="31"/>
  <c r="E10" i="31"/>
  <c r="E9" i="31"/>
  <c r="E8" i="31"/>
  <c r="E7" i="31"/>
  <c r="D32" i="4"/>
  <c r="C32" i="4"/>
  <c r="B32" i="4"/>
  <c r="E32" i="4" s="1"/>
  <c r="E31" i="4"/>
  <c r="E30" i="4"/>
  <c r="E29" i="4"/>
  <c r="D27" i="4"/>
  <c r="C27" i="4"/>
  <c r="B27" i="4"/>
  <c r="E27" i="4" s="1"/>
  <c r="E26" i="4"/>
  <c r="E25" i="4"/>
  <c r="E24" i="4"/>
  <c r="E23" i="4"/>
  <c r="E21" i="4"/>
  <c r="E20" i="4"/>
  <c r="E19" i="4"/>
  <c r="E17" i="4"/>
  <c r="E16" i="4"/>
  <c r="E14" i="4"/>
  <c r="E13" i="4"/>
  <c r="E12" i="4"/>
  <c r="E11" i="4"/>
  <c r="D9" i="4"/>
  <c r="D33" i="4" s="1"/>
  <c r="C9" i="4"/>
  <c r="C33" i="4" s="1"/>
  <c r="B9" i="4"/>
  <c r="E9" i="4" s="1"/>
  <c r="E33" i="4" s="1"/>
  <c r="E8" i="4"/>
  <c r="E7" i="4"/>
  <c r="D21" i="3"/>
  <c r="C21" i="3"/>
  <c r="B21" i="3"/>
  <c r="E20" i="3"/>
  <c r="E19" i="3"/>
  <c r="E18" i="3"/>
  <c r="E17" i="3"/>
  <c r="E21" i="3" s="1"/>
  <c r="D15" i="3"/>
  <c r="C15" i="3"/>
  <c r="B15" i="3"/>
  <c r="E14" i="3"/>
  <c r="E13" i="3"/>
  <c r="E12" i="3"/>
  <c r="E11" i="3"/>
  <c r="E15" i="3" s="1"/>
  <c r="D9" i="3"/>
  <c r="D22" i="3" s="1"/>
  <c r="C9" i="3"/>
  <c r="C22" i="3" s="1"/>
  <c r="B9" i="3"/>
  <c r="B22" i="3" s="1"/>
  <c r="E8" i="3"/>
  <c r="E7" i="3"/>
  <c r="E9" i="3" s="1"/>
  <c r="C18" i="42"/>
  <c r="C20" i="42" s="1"/>
  <c r="C16" i="42"/>
  <c r="B16" i="42"/>
  <c r="D16" i="42" s="1"/>
  <c r="D15" i="42"/>
  <c r="D14" i="42"/>
  <c r="D13" i="42"/>
  <c r="C11" i="42"/>
  <c r="B11" i="42"/>
  <c r="B18" i="42" s="1"/>
  <c r="B20" i="42" s="1"/>
  <c r="D20" i="42" s="1"/>
  <c r="B33" i="4" l="1"/>
  <c r="E22" i="3"/>
  <c r="D11" i="42"/>
</calcChain>
</file>

<file path=xl/sharedStrings.xml><?xml version="1.0" encoding="utf-8"?>
<sst xmlns="http://schemas.openxmlformats.org/spreadsheetml/2006/main" count="1162" uniqueCount="933">
  <si>
    <t>Buoni ordinari del Tesoro (valore nominale)</t>
  </si>
  <si>
    <t>Operazioni su  mercati finanziari (raccolta)</t>
  </si>
  <si>
    <t>Contabilità speciali</t>
  </si>
  <si>
    <t>Ordini di pagamento per trasferimento fondi</t>
  </si>
  <si>
    <t>Partite diverse</t>
  </si>
  <si>
    <t>Depositi di terzi</t>
  </si>
  <si>
    <t>Incassi</t>
  </si>
  <si>
    <t>Pagamenti</t>
  </si>
  <si>
    <t>Differenze</t>
  </si>
  <si>
    <t xml:space="preserve">Gestione di bilancio </t>
  </si>
  <si>
    <t>Entrate finali</t>
  </si>
  <si>
    <t>Spese finali</t>
  </si>
  <si>
    <t>Rimborso prestiti</t>
  </si>
  <si>
    <t>Totale</t>
  </si>
  <si>
    <t xml:space="preserve">Gestione di tesoreria </t>
  </si>
  <si>
    <t>Debiti di tesoreria</t>
  </si>
  <si>
    <t>Crediti di tesoreria</t>
  </si>
  <si>
    <t>Decreti ministeriali di scarico</t>
  </si>
  <si>
    <t>Partite debitorie</t>
  </si>
  <si>
    <t>B.O.T e gestione della liquidità</t>
  </si>
  <si>
    <t>Altre  operazioni</t>
  </si>
  <si>
    <t>Titoli emessi da esitare</t>
  </si>
  <si>
    <t>Partite creditorie</t>
  </si>
  <si>
    <t>Gestione disponibilità liquide</t>
  </si>
  <si>
    <t>Disponibilità del Tesoro per il servizio di tesoreria</t>
  </si>
  <si>
    <t>Operazioni sui mercati finanziari (impieghi)</t>
  </si>
  <si>
    <t xml:space="preserve">Pagamenti da regolare </t>
  </si>
  <si>
    <t>Pagamenti urgenti e pagamenti ex art. 14 d.l. 669/1996</t>
  </si>
  <si>
    <t>Cedole interessi B.O.T. (in corso di scadenza)</t>
  </si>
  <si>
    <t>Anticipazioni a Regioni per finanziamento spesa sanitaria</t>
  </si>
  <si>
    <t>di cui:</t>
  </si>
  <si>
    <t>Prelevamento fondi c/o tesoreria centrale</t>
  </si>
  <si>
    <t>Giacenza di cassa</t>
  </si>
  <si>
    <t>Anticipazioni a FEOGA ex d.lgs 165/1999</t>
  </si>
  <si>
    <t>Servizio finanziario prestiti esteri</t>
  </si>
  <si>
    <t>Interessi e commissioni</t>
  </si>
  <si>
    <t>Rimborso di prestiti</t>
  </si>
  <si>
    <t>Titoli stralciati in corso di regolazione</t>
  </si>
  <si>
    <t>Altri pagamenti da regolare</t>
  </si>
  <si>
    <t>Altri crediti</t>
  </si>
  <si>
    <t>Pagamenti per conto di amministrazioni statali dotate di autonomia di bilancio, da rimborsare sui rispettivi conti correnti</t>
  </si>
  <si>
    <t>Sovvenzioni del Tesoro alle Poste da regolare</t>
  </si>
  <si>
    <t>RETTIFICHE ED INTEGRAZIONI</t>
  </si>
  <si>
    <t>FORMAZIONE</t>
  </si>
  <si>
    <t>Bilancio dello Stato</t>
  </si>
  <si>
    <t>Spese Finali</t>
  </si>
  <si>
    <t>Tesoreria statale</t>
  </si>
  <si>
    <t>Variazione conti di soggetti della Pubblica Amministrazione</t>
  </si>
  <si>
    <t>Operazioni da regolare</t>
  </si>
  <si>
    <t>di cui</t>
  </si>
  <si>
    <t>Pagamenti da regolare</t>
  </si>
  <si>
    <t>Pagamenti per conto amministrazioni autonome da rimborsare sui rispettivi conti correnti</t>
  </si>
  <si>
    <t>Servizio finanziario prestiti esteri (interessi e commissioni)</t>
  </si>
  <si>
    <t>COPERTURA</t>
  </si>
  <si>
    <t>Accensione prestiti</t>
  </si>
  <si>
    <t>Emissioni nette BOT</t>
  </si>
  <si>
    <t>Variazione conti di soggetti esterni all Pubblica Amministrazione</t>
  </si>
  <si>
    <t>Variazione delle disponibilità liquide</t>
  </si>
  <si>
    <t>Proventi da privatizzazioni e da altre operazioni destinati al FATS</t>
  </si>
  <si>
    <t>Riclassificazione contabile quota interessi CTZ</t>
  </si>
  <si>
    <t>Totale finanziamento</t>
  </si>
  <si>
    <t>Saldo di cassa delle gestioni del Bilancio dello Stato e della Tesoreria</t>
  </si>
  <si>
    <t>Totale utilizzi</t>
  </si>
  <si>
    <t>TOTALE GENERALE</t>
  </si>
  <si>
    <t>CNEL</t>
  </si>
  <si>
    <t>Euro</t>
  </si>
  <si>
    <t>Monete numismatiche</t>
  </si>
  <si>
    <t>Monete commemorative (*)</t>
  </si>
  <si>
    <t>Taglio</t>
  </si>
  <si>
    <t xml:space="preserve">Monete d'argento da     € 10,00 </t>
  </si>
  <si>
    <t>(*) SUDDIVISIONE MONETE COMMEMORATIVE</t>
  </si>
  <si>
    <t>Amministrazioni</t>
  </si>
  <si>
    <t>Situazione</t>
  </si>
  <si>
    <t>Variazioni</t>
  </si>
  <si>
    <t>Scuola Nazionale dell'Amministrazione</t>
  </si>
  <si>
    <t>Fondo Edifici di Culto</t>
  </si>
  <si>
    <t>Consiglio di Stato e T.A.R.</t>
  </si>
  <si>
    <t>Corte dei Conti</t>
  </si>
  <si>
    <t>Presidenza del Consiglio dei Ministri</t>
  </si>
  <si>
    <t>Monete emesse negli esercizi precedenti</t>
  </si>
  <si>
    <t>Aumenti
(pagamenti)</t>
  </si>
  <si>
    <t>Diminuzioni
(incassi)</t>
  </si>
  <si>
    <t>Totale monete Circolanti</t>
  </si>
  <si>
    <t>Anticipazioni a Poste SpA -Convenzione Tesoro - Poste</t>
  </si>
  <si>
    <t>Conti correnti e Contabilità speciali</t>
  </si>
  <si>
    <t>Anticipazioni a INPS ex art. 35 L. 448/1998</t>
  </si>
  <si>
    <t xml:space="preserve">   per memoria:</t>
  </si>
  <si>
    <t>Totale complessivo al netto della Disponibilità del Tesoro per il servizio di tesoreria</t>
  </si>
  <si>
    <t>di cui: Disponibilità del tesoro per il serizvizio di tesoreria</t>
  </si>
  <si>
    <t>Monete d'argento da     €   5,00</t>
  </si>
  <si>
    <t>Saldo delle gestioni di bilancio e di tesoreria</t>
  </si>
  <si>
    <t>Operazioni su mercati finanziari</t>
  </si>
  <si>
    <t>Variazione del Conto Disponibilità</t>
  </si>
  <si>
    <t>Revisione contabilizzazione attualizzazioni di contributi pluriennali o poste assimilabili</t>
  </si>
  <si>
    <t>Variazione posizione della Tesoreria sull'estero</t>
  </si>
  <si>
    <t>Emissioni nette di titoli e altri strumenti a breve e lungo termine</t>
  </si>
  <si>
    <t>Emissioni nette di titoli  e altri prestiti</t>
  </si>
  <si>
    <t>Emissioni nette di titoli di Stato a medio e lungo termine</t>
  </si>
  <si>
    <t>Altre forme di copertura</t>
  </si>
  <si>
    <t>Saldo di cassa del Settore statale</t>
  </si>
  <si>
    <t>Servizio finanziario prestiti esteri (rimborsi)</t>
  </si>
  <si>
    <t>Immissione netta di monete e Depositi di terzi</t>
  </si>
  <si>
    <t>SPESE CORRENTI</t>
  </si>
  <si>
    <t>SPESE IN CONTO CAPITALE</t>
  </si>
  <si>
    <t>RIMBORSO PASSIVITA' FINANZIARIE</t>
  </si>
  <si>
    <t>Altro</t>
  </si>
  <si>
    <t>Entrate</t>
  </si>
  <si>
    <t>Uscite</t>
  </si>
  <si>
    <t>Saldo</t>
  </si>
  <si>
    <t>DL 269-03 CAPITALE BPF TRASFER</t>
  </si>
  <si>
    <t>POSTE ITALIANE SPA BANCOPOSTA</t>
  </si>
  <si>
    <t>POSTE ITALIANE S.P.A</t>
  </si>
  <si>
    <t>FERROVIE STATO ITALIANE C.ORD.</t>
  </si>
  <si>
    <t>SOC.CART.CREDITI INPS L.402-99</t>
  </si>
  <si>
    <t>S. C. I. P.  2</t>
  </si>
  <si>
    <t>CEE RISORSE PROPRIE</t>
  </si>
  <si>
    <t>ENAV SPA</t>
  </si>
  <si>
    <t>GEST SERV DEP CONTO TERZI</t>
  </si>
  <si>
    <t>CE - FONDO EUROPEO DI SVILUPPO</t>
  </si>
  <si>
    <t>CASSA DP SPA GESTIONE SEPARATA</t>
  </si>
  <si>
    <t>Organi costituzionali e di rilievo costituzionale</t>
  </si>
  <si>
    <t>PCM e Ministeri</t>
  </si>
  <si>
    <t>Enti di regolazione dell'attività economica</t>
  </si>
  <si>
    <t>Enti produttori di servizi economici</t>
  </si>
  <si>
    <t>Autorità amministrative indipendenti</t>
  </si>
  <si>
    <t>Gestione risorse comunitarie</t>
  </si>
  <si>
    <t>Enti produttori di servizi assistenziali, ricreativi e culturali</t>
  </si>
  <si>
    <t>Enti e istituzioni di ricerca</t>
  </si>
  <si>
    <t>Enti nazionali di previdenza e assistenza sociale</t>
  </si>
  <si>
    <t>Amministrazioni locali</t>
  </si>
  <si>
    <t>P.C.GIUST.AMM.REG.SICILIA</t>
  </si>
  <si>
    <t>PREFETTURE</t>
  </si>
  <si>
    <t>COMILITER-DIREZIONI AMMINISTR.</t>
  </si>
  <si>
    <t>MIN.FINANZE - UFFICI ENTRATE</t>
  </si>
  <si>
    <t>VERSAMENTI IN TESORERIA - BONIFICI DI DUBBIA IMPUTAZIONE</t>
  </si>
  <si>
    <t>CONCESSIONARI - COMPENSAZIONI ART. 31, C. 1, DL. 78-2010</t>
  </si>
  <si>
    <t>AG. DOGANE PAG. O DEP. DIRITTI DOGANALI L. 244-07</t>
  </si>
  <si>
    <t>ENTR.REG.SIC.E RIMB.C.FISCALE</t>
  </si>
  <si>
    <t>FONDI RILANCIO ECONOMIA</t>
  </si>
  <si>
    <t>DIP.TESORO-ART.27 CO.11 L.62-05</t>
  </si>
  <si>
    <t>DIP POL FISC ART.27 C.7 L62-05</t>
  </si>
  <si>
    <t>COMM.STRAORD. GOV. PAGAMENTO DEBITI PREGR. REGIONE PIEMONTE</t>
  </si>
  <si>
    <t>P.G.REGIONE VAL D'AOSTA</t>
  </si>
  <si>
    <t>COMM.GOV.REGIONE TRENTINO-A.A.</t>
  </si>
  <si>
    <t>LEGGE N. 61 - 30.03.98</t>
  </si>
  <si>
    <t>DIPARTIMENTO DELLA GIOVENTU E DEL SERVIZIO CIVILE NAZIONALE</t>
  </si>
  <si>
    <t>COM. DEL. NUOVE PROVINCE</t>
  </si>
  <si>
    <t>PROVV.OO.PP. TERREMOTI</t>
  </si>
  <si>
    <t>P.G.R.CAMP.COMM.STR.GOV.887-84</t>
  </si>
  <si>
    <t>COMM.STR.CONTENZ.D.L.131-97</t>
  </si>
  <si>
    <t>COMUNE MATERA L. 771-86</t>
  </si>
  <si>
    <t>PR.REG.MARCHE ORD.FPC.2668-97</t>
  </si>
  <si>
    <t>5 PER MILLE PAGAMENTI N.B.F.</t>
  </si>
  <si>
    <t>CAPITANERIE PORTO-LEGGE 133-89</t>
  </si>
  <si>
    <t>CONTRIBUTI INVESTIMENTI BENI STRUMENTALI DL N. 91-14</t>
  </si>
  <si>
    <t>DIP TESORO ART. 8 DL 201-11</t>
  </si>
  <si>
    <t>FONDO AGEVOLAZIONI RICERCA-FAR</t>
  </si>
  <si>
    <t>RAGIONERIE TERRITORIALI ORDINATIVI NON ANDATI A BUON FINE</t>
  </si>
  <si>
    <t>PRES.MAG.ACQUE VE-L.206-95</t>
  </si>
  <si>
    <t>FONDO DI ROTAZIONE ANTICIPAZIONI ENTI LOCALI</t>
  </si>
  <si>
    <t>UNITA GRANDE POMPEI ART. 6 DPCM 12-2-2014</t>
  </si>
  <si>
    <t>L.46-82 INNOVAZ. TECNOLOGICA</t>
  </si>
  <si>
    <t>INTERVENTI AREE DEPRESSE</t>
  </si>
  <si>
    <t>PROGETTI INFORMATIZZAZIONE AMMINISTRAZIONI</t>
  </si>
  <si>
    <t>RICEVITORIE PRINCIPALI DOGANE</t>
  </si>
  <si>
    <t>SOVR.BENI CULT.L.67-88</t>
  </si>
  <si>
    <t>MIN.BENI CULT.L.135-97-203-97</t>
  </si>
  <si>
    <t>PROGRAMMI ARCUS SPA</t>
  </si>
  <si>
    <t>FONDO BB.CC D.LVO N. 28-2004</t>
  </si>
  <si>
    <t>OPCM - FONDO PROTEZIONE CIVILE</t>
  </si>
  <si>
    <t>OPCM - TRASFERIMENTI DA ALTRE AMMINISTRAZIONI</t>
  </si>
  <si>
    <t>OPCM  PRESIDENZA CONSIGLIO MINISTRI</t>
  </si>
  <si>
    <t>INVESTIMENTI DIRETTI</t>
  </si>
  <si>
    <t>O.P.C.M. GRANDI EVENTI</t>
  </si>
  <si>
    <t>PIANI STRATEGICI NAZIONALI RISCHIO IDROGEOLOGICO</t>
  </si>
  <si>
    <t>MEF CONTI DORMIENTI ART. 7-QUINQUIES D.L. N. 5-2009</t>
  </si>
  <si>
    <t>DIPARTIMENTO FINANZE ART. 13-BIS, COMMA 8, DL 78-2009</t>
  </si>
  <si>
    <t>AG.DOG.MONOP.GEST.GIOCHI ART.1 C.476 L.228-12</t>
  </si>
  <si>
    <t>AGENZIA ITALIANA DEL FARMACO</t>
  </si>
  <si>
    <t>INTERNO COMMISSIONE NAZ. DIRITTO ASILO RIMBORSI COMMISS UE</t>
  </si>
  <si>
    <t>AMMINISTRAZIONI CENTRALI PROGRAMMI UE E COMPLEMENTARI</t>
  </si>
  <si>
    <t>AGENZIA ITALIANA PER LA COOPERAZIONE ALLO SVILUPPO</t>
  </si>
  <si>
    <t>Incassi fiscali e contributivi</t>
  </si>
  <si>
    <t>INTROITI FISCALI E CONTRIBUT</t>
  </si>
  <si>
    <t>AGENZIA DELLE ENTRATE-DIR.CENTRO OPERATIVO-IVA NON RESIDENTI</t>
  </si>
  <si>
    <t>AGENZIA ENTRATE REGIMI SPECIALI IVA MOSS</t>
  </si>
  <si>
    <t>COMM. GAR. L. 146-90</t>
  </si>
  <si>
    <t>UFF.RESTITUZ.PRELIEVI AGRICOLI</t>
  </si>
  <si>
    <t>IST.AUT.CASE POPOLARI</t>
  </si>
  <si>
    <t>IACP - ART. 1 L.560-93</t>
  </si>
  <si>
    <t>AUTORITA' BACINI IDROGRAFICI</t>
  </si>
  <si>
    <t>ENTI PUBBLICI-PROG.RIS.IDRICHE</t>
  </si>
  <si>
    <t>INTERV.TI ARTT.21E32 L.219-81</t>
  </si>
  <si>
    <t>AUT.BAC.IDROGR.SPESE CORR</t>
  </si>
  <si>
    <t>DEPOSITI IMPRESE DM23-5-07</t>
  </si>
  <si>
    <t>IST.NAZ.PREVIDENZA SOCIALE</t>
  </si>
  <si>
    <t>DIREZIONE GENERALE I.N.P.S.</t>
  </si>
  <si>
    <t>ENPALS-INCASSI CONTR.UNIFICATI</t>
  </si>
  <si>
    <t>Accordi di programma</t>
  </si>
  <si>
    <t>PREFETTURE - PATTO SICUREZZA</t>
  </si>
  <si>
    <t>PON SICUREZZA  MEZZOGIORNO</t>
  </si>
  <si>
    <t>COMUNI - P.R.U. - L. 179-92</t>
  </si>
  <si>
    <t>ATER - P.R.U. - L. 179-92</t>
  </si>
  <si>
    <t>URBAN  ITALIA</t>
  </si>
  <si>
    <t>INTERREG</t>
  </si>
  <si>
    <t>PON DIFESASUOLO</t>
  </si>
  <si>
    <t>PON RISORSE IDRICHE QCS 94-99</t>
  </si>
  <si>
    <t>BENI CULTURALI POR ASSE I E II</t>
  </si>
  <si>
    <t>BENI CULTURALI DOCUP 2000-06</t>
  </si>
  <si>
    <t>BENI CULTURALI - POR - ASSE III</t>
  </si>
  <si>
    <t>POR CAL 2007-2013 APQ TAGIRI</t>
  </si>
  <si>
    <t>POR CAL 2007-2013 APQ TRASPORTI</t>
  </si>
  <si>
    <t>PON GOVERNANCE E AZIONI DI SISTEMA</t>
  </si>
  <si>
    <t>PROGRAMMA ENPI CBCMED</t>
  </si>
  <si>
    <t>POR LOMBARDIA 2007-2013</t>
  </si>
  <si>
    <t>FONDO BALCANI LEGGE 84-2001</t>
  </si>
  <si>
    <t>COM.VE M.LL.PP.REG.VEN.F.CER</t>
  </si>
  <si>
    <t>PROVVEDITORATI OPERE PUBBLICHE</t>
  </si>
  <si>
    <t>LLPP-INTERVENTI SETTORE PORTI</t>
  </si>
  <si>
    <t>DISAGIO ABITATIVO</t>
  </si>
  <si>
    <t>COMMISSARIO STRAORDINARIO ACQUEDOTTO MOLISANO</t>
  </si>
  <si>
    <t>SOVRAINTENDENZA B. CULTURALI</t>
  </si>
  <si>
    <t>MIN.BENI CULT.L.662-96</t>
  </si>
  <si>
    <t>INTENDENZA DI FINANZA I.C.I.</t>
  </si>
  <si>
    <t>R.ST.SP.E PR.AUT.ADD.IRPEF E.L</t>
  </si>
  <si>
    <t>COMUNI REG. VENETO E LOMBARDIA CONF. CON PROV. AUT. TN E BZ</t>
  </si>
  <si>
    <t>UFFICI SPECIALI PER LA RICOSTRUZIONE DI L'AQUILA</t>
  </si>
  <si>
    <t>ENTI LOCALI LEGGE 219-81</t>
  </si>
  <si>
    <t>UNIVERSITA'-EDIL.UNIVERSITARIA</t>
  </si>
  <si>
    <t>GENIO CIVILE</t>
  </si>
  <si>
    <t>GEST.GOVERNATIVE FERRO LACUALI</t>
  </si>
  <si>
    <t>ISTITUTI SPECIALI BB.CC.</t>
  </si>
  <si>
    <t>SCUOLA SUPERIORE DELLA MAGISTRATURA</t>
  </si>
  <si>
    <t>POSTE - PAG.PENSIONI DI STATO</t>
  </si>
  <si>
    <t>POSTE - PAG.SPESE GIUSTIZIA</t>
  </si>
  <si>
    <t>POSTE - PAG.TITOLI P-C. TESORO</t>
  </si>
  <si>
    <t>DEPOSITI GOVERNATIVI CONTI ASSIMILABILI DM 26-06-2015</t>
  </si>
  <si>
    <t>ISTITUZIONI SCOLATICHE ART. 7 DL95-2012</t>
  </si>
  <si>
    <t>Agenzie fiscali</t>
  </si>
  <si>
    <t>AGENZIE FISCALI</t>
  </si>
  <si>
    <t>ENTE NAZIONALE PER IL MICROCREDITO</t>
  </si>
  <si>
    <t>AGENZ. NAZION. SICUREZZA VOLO</t>
  </si>
  <si>
    <t>A. R. A. N.</t>
  </si>
  <si>
    <t>AGENZIA NAZIONALE PER LA SICUREZZA DELLE FERROVIE (ANSF)</t>
  </si>
  <si>
    <t>AGENZIA ITALIA DIGITALE</t>
  </si>
  <si>
    <t>ISPETTORATO NAZIONALE DEL LAVORO</t>
  </si>
  <si>
    <t>AGENZIA NAZ. BENI SEQUEST. E CONFISC. ALLA CRIMIN. ORGANIZZ.</t>
  </si>
  <si>
    <t>REGISTRO AERON. ITALIANO</t>
  </si>
  <si>
    <t>E. N. I. T.</t>
  </si>
  <si>
    <t>AGENZIA PER LA COESIONE TERRITORIALE</t>
  </si>
  <si>
    <t>AUTORITA GARANTE CONCORRENZA E MERCATO</t>
  </si>
  <si>
    <t>AUTORITA NAZIONALE ANTICORRUZIONE</t>
  </si>
  <si>
    <t>AUTORITA PER LE GARANZIE NELLE COMUNICAZIONI</t>
  </si>
  <si>
    <t>AGENZIA NAZIONALE DI VALUTAZIONE DEL SISTEMA UNIVERSITARIO</t>
  </si>
  <si>
    <t>AUTORITA GARANTE PER L'INFANZIA E L'ADOLESCENZA</t>
  </si>
  <si>
    <t>AUTORITA DI REGOLAZIONE DEI TRASPORTI</t>
  </si>
  <si>
    <t>AUTORITA PER L ENERGIA ELETTRICA IL GAS E IL SISTEMA IDRICO</t>
  </si>
  <si>
    <t>GARANTE PER LA PROTEZIONE DEI DATI PERSONALI</t>
  </si>
  <si>
    <t>ISTITUTO PER LA VIGILANZA SULLE ASSICURAZIONI</t>
  </si>
  <si>
    <t>ORGANISMI PAGATORI AGEA</t>
  </si>
  <si>
    <t>ACCADEMIA NAZIONALE LINCEI</t>
  </si>
  <si>
    <t>LEGA ITALIANA LOTTA TUMORI</t>
  </si>
  <si>
    <t>ACCADEMIA DELLA CRUSCA</t>
  </si>
  <si>
    <t>ISTIT NAZ PROM SALUTE POP MIGR</t>
  </si>
  <si>
    <t>ISTITUTO NAZIONALE ANALISI POLITICHE PUBBLICHE</t>
  </si>
  <si>
    <t>BIBLIOTECA DOCUM.PEDAGOD.</t>
  </si>
  <si>
    <t>IST. SUP. PROTEZ. E RIC. AMB.</t>
  </si>
  <si>
    <t>ISTITUTI SPERIM. AGRARI</t>
  </si>
  <si>
    <t>CONS. AREA PROV. TRIESTE</t>
  </si>
  <si>
    <t>ISTITUTO CENTR. DI STATISTICA</t>
  </si>
  <si>
    <t>INVALSI</t>
  </si>
  <si>
    <t>OSSERV. GEOF. SPER. TRIESTE</t>
  </si>
  <si>
    <t>ISTITUTO NAZ. DI GEOFISICA</t>
  </si>
  <si>
    <t>ISTITUTO NAZIONALE DI RICERCA METROLOGICA</t>
  </si>
  <si>
    <t>ISTITUTO NAZ.FISICA NUCLEARE</t>
  </si>
  <si>
    <t>CONSIGLIO NAZ.RICERCHE</t>
  </si>
  <si>
    <t>E. N. E. A</t>
  </si>
  <si>
    <t>AGENZIA SPAZIALE ITALIANA</t>
  </si>
  <si>
    <t>MUSEO FISICA E. FERMI - ROMA</t>
  </si>
  <si>
    <t>INAF-AMM.CENTR.E OSSERV.ASTRON</t>
  </si>
  <si>
    <t>CONSIGLIO RICERCA AGRICOLTURA E ANALISI ECONOMIA AGRARIA</t>
  </si>
  <si>
    <t>ENTI E ISTITUZIONI DI RICERCA</t>
  </si>
  <si>
    <t>CONSORZI INDUSTRIALIZZAZIONE</t>
  </si>
  <si>
    <t>CONS.CANALE MILANO-CREMONA-PO</t>
  </si>
  <si>
    <t>ENTE ACQUEDOTTI SICILIANI</t>
  </si>
  <si>
    <t>COMM.NAZ.SOCIETA' E BORSA</t>
  </si>
  <si>
    <t>AERO CLUB D'ITALIA</t>
  </si>
  <si>
    <t>CLUB ALPINO ITALIANO</t>
  </si>
  <si>
    <t>ENTE CELLULOSA E CARTA</t>
  </si>
  <si>
    <t>LEGA NAVALE ITALIANA</t>
  </si>
  <si>
    <t>IST.ITAL.MEDIO-ESTR.ORIENTE</t>
  </si>
  <si>
    <t>COMMISSIONE DI VIGILANZA SUI FONDI PENSIONI</t>
  </si>
  <si>
    <t>Enti territoriali</t>
  </si>
  <si>
    <t>PROVINCE</t>
  </si>
  <si>
    <t>COMUNI CON POPOLAZIONE MAGGIORE 10.000 ABITANTI</t>
  </si>
  <si>
    <t>AZIENDE E CONS. SERV. PUBBLICI</t>
  </si>
  <si>
    <t>COMUNITA' MONTANE</t>
  </si>
  <si>
    <t>CONSORZI COMUNALI E PROV.LI</t>
  </si>
  <si>
    <t>COMUNI CON POPOLAZ. INFERIORE-UGUALE 10.000 ABITANTI</t>
  </si>
  <si>
    <t>SERVIZI SOCIALI ENTI LOCALI</t>
  </si>
  <si>
    <t>ORGANI STRAORDINARI LIQUIDAZIONE ENTI LOCALI</t>
  </si>
  <si>
    <t>CITTA' METROPOLITANE</t>
  </si>
  <si>
    <t>REGIONE     PIEMONTE</t>
  </si>
  <si>
    <t>REGIONE     LOMBARDIA</t>
  </si>
  <si>
    <t>REGIONE     VENETO</t>
  </si>
  <si>
    <t>REGIONE     LIGURIA</t>
  </si>
  <si>
    <t>REGIONE     EMILIA ROMAGNA</t>
  </si>
  <si>
    <t>REGIONE     TOSCANA</t>
  </si>
  <si>
    <t>REGIONE     UMBRIA</t>
  </si>
  <si>
    <t>REGIONE     MARCHE</t>
  </si>
  <si>
    <t>REGIONE     LAZIO</t>
  </si>
  <si>
    <t>REGIONE     ABRUZZO</t>
  </si>
  <si>
    <t>REGIONE     MOLISE</t>
  </si>
  <si>
    <t>REGIONE     CAMPANIA</t>
  </si>
  <si>
    <t>REGIONE     PUGLIA</t>
  </si>
  <si>
    <t>REGIONE     BASILICATA</t>
  </si>
  <si>
    <t>REGIONE     CALABRIA</t>
  </si>
  <si>
    <t>REGIONE VALLE D AOSTA</t>
  </si>
  <si>
    <t>PROVINCIA AUTONOMA DI BOLZANO</t>
  </si>
  <si>
    <t>PROVINCIA AUTONOMA DI TRENTO</t>
  </si>
  <si>
    <t>REGIONE TRENTINO ALTO ADIGE</t>
  </si>
  <si>
    <t>REGIONE FRIULI VENEZIA GIULIA</t>
  </si>
  <si>
    <t>REGIONE SICILIANA</t>
  </si>
  <si>
    <t>REGIONE SARDEGNA</t>
  </si>
  <si>
    <t>REGIONI SANITA</t>
  </si>
  <si>
    <t>Enti del S.S.N.</t>
  </si>
  <si>
    <t>USL SPESE C-CAP.1984 E SUCC.</t>
  </si>
  <si>
    <t>AGENZIA SERVIZI SANITARI REG.</t>
  </si>
  <si>
    <t>ENTI DEL S.S.N. -  GEST.LIQUID</t>
  </si>
  <si>
    <t>POLICLINICI UNIVERSITARI</t>
  </si>
  <si>
    <t>COMPARTO SANITA' T.U. MISTA</t>
  </si>
  <si>
    <t>ISTITUTI ZOOPROFILATTICI SPERIMENTALI</t>
  </si>
  <si>
    <t>Università e centri universitari</t>
  </si>
  <si>
    <t>CONSORZI INTERUNIVERSITARI</t>
  </si>
  <si>
    <t>UNIVERSITA'</t>
  </si>
  <si>
    <t>ALTRI CENTRI SPESA UNIVERSIT</t>
  </si>
  <si>
    <t>ENTI REG.DIRITTO STUDIO UNIV</t>
  </si>
  <si>
    <t>Altre amministrazioni locali</t>
  </si>
  <si>
    <t>AUTORITA' PORTUALI</t>
  </si>
  <si>
    <t>PARCHI NAZIONALI</t>
  </si>
  <si>
    <t>AZIENDE TURISTICHE</t>
  </si>
  <si>
    <t>AZIENDE CURA E PROMOZ.TURIST.</t>
  </si>
  <si>
    <t>ENTI PARCHI REGIONALI</t>
  </si>
  <si>
    <t>CAMERE DI COMMERCIO 2015</t>
  </si>
  <si>
    <t>ENTI REG. SVILUPPO AGRICOLO</t>
  </si>
  <si>
    <t>ENTI PORTUALI</t>
  </si>
  <si>
    <t>ENTE AUT. DEL FLUMENDOSA</t>
  </si>
  <si>
    <t>ENTE VAL.FOND. AR.PG.SI.TR.</t>
  </si>
  <si>
    <t>ENTE ZONA INDUSTR. TRIESTE</t>
  </si>
  <si>
    <t>Tav. A: Movimento generale di cassa</t>
  </si>
  <si>
    <t>Tav B: Gestione tesoreria – Partite Debitorie</t>
  </si>
  <si>
    <t>Tav. C: Gestione tesoreria – Partite Creditorie</t>
  </si>
  <si>
    <t>Tav. F: Incassi per entrate del bilancio dello Stato</t>
  </si>
  <si>
    <t>Tav. G: Pagamenti per le spese di bilancio distinti per ministeri</t>
  </si>
  <si>
    <t>Tav. H: Pagamenti per le spese di bilancio secondo la classificazione economica</t>
  </si>
  <si>
    <t>Tavola K: Pagamenti per le spese di bilancio secondo la classificazione economica e per tipologia di titolo di spesa e destinazione</t>
  </si>
  <si>
    <t>Tav. L: Conti di soggetti esterni alla P.A.</t>
  </si>
  <si>
    <t>Tav. M: Conti correnti di enti della P.A.</t>
  </si>
  <si>
    <t>Tav. N: Contabilità speciali</t>
  </si>
  <si>
    <t>Tav. P: Situazione delle  Amministrazioni  statali dotate di autonomia di bilancio</t>
  </si>
  <si>
    <t xml:space="preserve">Tav. Q: Situazione delle monete circolanti </t>
  </si>
  <si>
    <t>Tav. D: Raccordo Contabile delle Gestioni del Bilancio dello Stato e della Tesoreria con il saldo di cassa del Settore statale</t>
  </si>
  <si>
    <t>MEF-ART. 81 D.LGS 174-16</t>
  </si>
  <si>
    <t>PATTI PER IL SUD</t>
  </si>
  <si>
    <t>Tavola J: Pagamenti per spese di bilancio secondo la classificazione economica e per missione</t>
  </si>
  <si>
    <t>Tav. E: Raccordo Contabile delle Gestioni del Bilancio dello Stato e della Tesoreria con le emissioni di titoli di Stato ed altri strumenti a breve e medio/lungo termine</t>
  </si>
  <si>
    <t>Tav. I: Pagamenti per le spese di bilancio secondo la classificazione per missione</t>
  </si>
  <si>
    <t>Tav. O: Contabilità speciali di Tesoreria Unica</t>
  </si>
  <si>
    <t>AGENZIA NAZIONALE POLITICHE ATTIVE DEL LAVORO</t>
  </si>
  <si>
    <t>FONDO EUROPEO INTEGRAZIONE CITTADINI PAESI TERZI 2007-2013</t>
  </si>
  <si>
    <t>COMM STRAORD ILVA DL 1-2015</t>
  </si>
  <si>
    <t>FONDO EUROPEO INVESTIMENTI PROGRAMMA INIZIATIVA PMI</t>
  </si>
  <si>
    <t>MATERA CAPITALE EUROPEA CULTURA 2019</t>
  </si>
  <si>
    <t>INPS FONDO GARANZIA APE LEGGE N. 232-2016</t>
  </si>
  <si>
    <t>FONDO SVILUPPO INVESTIMENTI NEL CINEMA E AUDIOVISIVO</t>
  </si>
  <si>
    <t>CORTE DEI CONTI</t>
  </si>
  <si>
    <t>C.N.E.L.</t>
  </si>
  <si>
    <t>CONSIGLIO DI STATO E T.A.R</t>
  </si>
  <si>
    <t>DIP.TES-MOV.FONDI CON L'ESTERO</t>
  </si>
  <si>
    <t>MINTES DIP.TES.DL 143-98 ART.7</t>
  </si>
  <si>
    <t>EDILIZIA PERSONALE PS L.52-76</t>
  </si>
  <si>
    <t>FONDO ROTAZIONE LEGGE 179-92</t>
  </si>
  <si>
    <t>MIN.TESORO - PENSIONI DI STATO</t>
  </si>
  <si>
    <t>METANO CONT.CAP.L.266-97 ART.9</t>
  </si>
  <si>
    <t>METANO CON.INTER.L.526-82 A.28</t>
  </si>
  <si>
    <t>L.608-96 ART.9 C.7 SVIL.ITALIA</t>
  </si>
  <si>
    <t>EDIL.SOVVENZ.PROGR.CENTRALI</t>
  </si>
  <si>
    <t>EDILIZIA AGEVOL.PROGR.CENTRALI</t>
  </si>
  <si>
    <t>F.PROGETTAZIONE PREL.L.144-99</t>
  </si>
  <si>
    <t>DL 269-03 EROG.MUTUI TRASFER</t>
  </si>
  <si>
    <t>DL 269-03 INTERESSI BPF TRASF</t>
  </si>
  <si>
    <t>DL 269-03 INCASSI E PAGAMENTI</t>
  </si>
  <si>
    <t>D.G.T.-CREDITI CEDUTI DA INPS</t>
  </si>
  <si>
    <t>DIP.TO RAG.GEN.STATO - IGEPA</t>
  </si>
  <si>
    <t>AG.SVILUPPO MEZZOGIORNO</t>
  </si>
  <si>
    <t>MIN.TESORO-FRONTALIERI</t>
  </si>
  <si>
    <t>MINISTERO AFFARI ESTERI</t>
  </si>
  <si>
    <t>ISMEA-CON.TTI FILIERA L 80-05</t>
  </si>
  <si>
    <t>CASSA PREV MOTORIZZ CIVILE</t>
  </si>
  <si>
    <t>FONDO INCREMENTO EDILIZIO</t>
  </si>
  <si>
    <t>BANCA POPOLARE DI NOVARA SCRL</t>
  </si>
  <si>
    <t>CONSAP F. CENTR.GARANZ</t>
  </si>
  <si>
    <t>CONSAP FONDO GARANZIA ARTIG.</t>
  </si>
  <si>
    <t>CONSAP C.STA L1142-67 L35-95A2</t>
  </si>
  <si>
    <t>DIP.TESORO ART.2 L.341-95</t>
  </si>
  <si>
    <t>MEDCEN L.662-96 GARANZIA PIM</t>
  </si>
  <si>
    <t>SOGESID - FIN.ISTIT</t>
  </si>
  <si>
    <t>SIMEST D.LGS.143-98 F.ESTERO</t>
  </si>
  <si>
    <t>CONSAP EX L.295-73 S. INTERNO</t>
  </si>
  <si>
    <t>AG NAZ A.I.S.I. SPA</t>
  </si>
  <si>
    <t>SIMEST FONDO EX L. 394-81</t>
  </si>
  <si>
    <t>SIMEST FONDI VENTURE CAPITAL</t>
  </si>
  <si>
    <t>AG NAZ A.I.S.I. SPA F.R 289-03</t>
  </si>
  <si>
    <t>FINEST SPA</t>
  </si>
  <si>
    <t>MAP FONDO SALVATAGGIO IMPRESE</t>
  </si>
  <si>
    <t>ISMEA D 06 SUB AGR D LVO185-00</t>
  </si>
  <si>
    <t>FONDO REGIONALE PROTEZ.CIVILE</t>
  </si>
  <si>
    <t>SCUOLA NAZION.AMMINISTRAZIONE</t>
  </si>
  <si>
    <t>PRESIDENZA CONSIGLIO MINISTRI</t>
  </si>
  <si>
    <t>FERROTRAMVIARIE SPA</t>
  </si>
  <si>
    <t>MIUR ALLOGGI STUDENTI L.338-00</t>
  </si>
  <si>
    <t>CASSA DD PP F. ROTAT. L. 49-87</t>
  </si>
  <si>
    <t>FONDO SVIL MECC AGRIC L.910-66</t>
  </si>
  <si>
    <t>MEDCEN CAPIT RISCHIO PMI L.388</t>
  </si>
  <si>
    <t>ARTIGIANCASSA F. GAR. PC STUD</t>
  </si>
  <si>
    <t>M.A.F-FONDO SOLIDARIETA NAZ.</t>
  </si>
  <si>
    <t>DIP.TESORO ORGANISMI INTERNAZ</t>
  </si>
  <si>
    <t>AG NAZ A.I.S.I. INIZ DIP GIOVE</t>
  </si>
  <si>
    <t>CONSAP SPA ART. 4 DL 185-08</t>
  </si>
  <si>
    <t>M.RO AMB ART.1 C.1115 L.296-06</t>
  </si>
  <si>
    <t>CONSAP SPA FONDO MUTUI L244-07</t>
  </si>
  <si>
    <t>MIT PIANO ED ABIT DPCM 16-7-09</t>
  </si>
  <si>
    <t>CONSAP FONDO GARANZ PRIMA CASA</t>
  </si>
  <si>
    <t>CONSAP FONDO GIOVA DM 19-11-10</t>
  </si>
  <si>
    <t>CONSAP F. MECENATI-DM12-11-10</t>
  </si>
  <si>
    <t>FONDO LIQUID.DEB. ENTI LOCALI</t>
  </si>
  <si>
    <t>CONSAP-FONDO GAR DEBITI P.A.</t>
  </si>
  <si>
    <t>MEF RIMB FOND LIR SINF L112-13</t>
  </si>
  <si>
    <t>MEF RIS FONDO SVIL E COESIONE</t>
  </si>
  <si>
    <t>CONSAP FON SACE DPCM 19-11-14</t>
  </si>
  <si>
    <t>CONSAP F CART  SOF DM 03-08-16</t>
  </si>
  <si>
    <t>DT  ONERI FONDO C.343 L.266-05</t>
  </si>
  <si>
    <t>AG AISI D.LGS 185-00 L.232-16</t>
  </si>
  <si>
    <t>MEF DT FONDO DL 237-16</t>
  </si>
  <si>
    <t>BANCA NAZIONALE DEL LAVORO</t>
  </si>
  <si>
    <t>ATT.CONTRATTI D'AREA L.662-96</t>
  </si>
  <si>
    <t>PATTI TERRITORIALI L.662-96</t>
  </si>
  <si>
    <t>AGEA - INTERVENTI NAZIONALI</t>
  </si>
  <si>
    <t>CSEA-CASSA SERV.ENERG.AMBIENT.</t>
  </si>
  <si>
    <t>GSE ART 11 COM 11 DL N. 8 - 17</t>
  </si>
  <si>
    <t>A.N.A.S. S.P.A</t>
  </si>
  <si>
    <t>ENTE NAZIONALE RISI</t>
  </si>
  <si>
    <t>ANAS EX FONDO CENTR GARANZIA</t>
  </si>
  <si>
    <t>ICE AGENZ PROM EST INTER IM IT</t>
  </si>
  <si>
    <t>AUTORITA' ENERGIA ELETTR.-GAS</t>
  </si>
  <si>
    <t>AGEA-AIUTI E AMMASSI COMUNIT</t>
  </si>
  <si>
    <t>ANPAL L.236-93 FIN.NAZIONALI</t>
  </si>
  <si>
    <t>ANPAL L.236-93 FIN.COMUNITARI</t>
  </si>
  <si>
    <t>MIN TESORO DPR 532-1973</t>
  </si>
  <si>
    <t>MIN.ECONOMIA FINANZE FEAGA</t>
  </si>
  <si>
    <t>MINTES.F.ROT.POLIT.CEE FIN.NAZ</t>
  </si>
  <si>
    <t>MINTES-F.ROT.FINANZIAM. CEE</t>
  </si>
  <si>
    <t>MEF INTER COMPLEM PROG COMUNIT</t>
  </si>
  <si>
    <t>FONDO EDIFICI DI CULTO</t>
  </si>
  <si>
    <t>ISTITUTO ITALIANO TECNOLOGIA</t>
  </si>
  <si>
    <t>ISTITUTO SUPERIORE DI SANITA'</t>
  </si>
  <si>
    <t>IST ITAL TECNO ART 18 DL 78-09</t>
  </si>
  <si>
    <t>CONTR.FESR AI COMUNI L.784-80</t>
  </si>
  <si>
    <t>DL 269-03 G.C-C E ASS.POSTALI</t>
  </si>
  <si>
    <t>S. C. I. P.  1</t>
  </si>
  <si>
    <t>DIPARTES CANONI LOCAZ.L.326-03</t>
  </si>
  <si>
    <t>ALIENAZ VEICOLI SEQUES L326-03</t>
  </si>
  <si>
    <t>CONSAP FONDO CONTRIBUTI ARTIG.</t>
  </si>
  <si>
    <t>CONS.SVIL.IND. - POTENZA</t>
  </si>
  <si>
    <t>CONSORZIO ASI AVELLINO</t>
  </si>
  <si>
    <t>ACQUEDOTTO PUGLIESE S.P.A</t>
  </si>
  <si>
    <t>ALUMIX SPA IN L.C.A</t>
  </si>
  <si>
    <t>EFIMPIANTI SPA IN L.C.A</t>
  </si>
  <si>
    <t>EFIM IN LIQUIDAZIONE DL 487-92</t>
  </si>
  <si>
    <t>IST.POLIGRAF.E ZECCA STATO</t>
  </si>
  <si>
    <t>AGENZIA INDUSTRIE DIFESA</t>
  </si>
  <si>
    <t>MEF DIPTES FONDO ART81 L133-08</t>
  </si>
  <si>
    <t>MEF DT FONDO L133-08 DI 3-2-14</t>
  </si>
  <si>
    <t>CONSAP FONDO  C.825 L.208-15</t>
  </si>
  <si>
    <t>POSTE ITALIANE SERV BANCOPOSTA</t>
  </si>
  <si>
    <t>INPS - EX INPDAP GEST B INADEL</t>
  </si>
  <si>
    <t>INPS - EX INPDAP GEST C ENPDEP</t>
  </si>
  <si>
    <t>INPS - EX INPDAP G. A OP PREVI</t>
  </si>
  <si>
    <t>LIQUID.GEST.BUONUSCITA IPOST</t>
  </si>
  <si>
    <t>INPS-ART.24-L.21.12.1978,N.843</t>
  </si>
  <si>
    <t>INPS - EX INPDAP G. PREST CRED</t>
  </si>
  <si>
    <t>INAIL ART 24 L.843-1978</t>
  </si>
  <si>
    <t>INAIL-INCASSI CONTR.UNIFICATI</t>
  </si>
  <si>
    <t>INPS - EX INPDAP PENS CONTR ST</t>
  </si>
  <si>
    <t>INPS - EX INPDAP PENS L.335-95</t>
  </si>
  <si>
    <t>INPS - EX INPDAP GEST D CPDEL</t>
  </si>
  <si>
    <t>INPS - EX INPDAP GEST D CPS</t>
  </si>
  <si>
    <t>INPS - EX INPDAP GEST D CPI</t>
  </si>
  <si>
    <t>INPS - EX INPDAP GEST D CPUG</t>
  </si>
  <si>
    <t>EDIL.SOVV.FONDO GLOBALE REG</t>
  </si>
  <si>
    <t>R. LAZIO   IRAP ALTRI SOGGETTI</t>
  </si>
  <si>
    <t>R. ABRUZZO IRAP ALTRI SOGGETTI</t>
  </si>
  <si>
    <t>R.CALABRIA IRAP ALTRI SOGGETTI</t>
  </si>
  <si>
    <t>R.TOSCANA  IRAP ALTRI SOGGETTI</t>
  </si>
  <si>
    <t>R.MOLISE   IRAP ALTRI SOGGETTI</t>
  </si>
  <si>
    <t>R.PUGLIA   IRAP ALTRI SOGGETTI</t>
  </si>
  <si>
    <t>R. MARCHE  IRAP ALTRI SOGGETTI</t>
  </si>
  <si>
    <t>R. UMBRIA  IRAP ALTRI SOGGETTI</t>
  </si>
  <si>
    <t>R. LIGURIA IRAP ALTRI SOGGETTI</t>
  </si>
  <si>
    <t>R.SARDEGNA IRAP ALTRI SOGGETTI</t>
  </si>
  <si>
    <t>R.PIEMONTE IRAP ALTRI SOGGETTI</t>
  </si>
  <si>
    <t>R.CAMPANIA IRAP ALTRI SOGGETTI</t>
  </si>
  <si>
    <t>R.BASILICATA IRAP ALTRI SOGG</t>
  </si>
  <si>
    <t>R.EMILIA ROM IRAP ALTRI SOGG</t>
  </si>
  <si>
    <t>R.FRIULI V.G IRAP ALTRI SOGG</t>
  </si>
  <si>
    <t>P.A. TRENTO  IRAP ALTRI SOGG</t>
  </si>
  <si>
    <t>P.A. BOLZANO IRAP ALTRI SOGG</t>
  </si>
  <si>
    <t>R. VENETO  IRAP ALTRI SOGGETTI</t>
  </si>
  <si>
    <t>R. LOMBARDIA IRAP ALTRI SOGG</t>
  </si>
  <si>
    <t>R. V.D'AOSTA IRAP ALTRI SOGG</t>
  </si>
  <si>
    <t>R. SICILIA IRAP ALTRI SOGGETTI</t>
  </si>
  <si>
    <t>IRAP ERARIO D. L.VO 446-97</t>
  </si>
  <si>
    <t>R. LAZIO - RIS. CEE - COF. NAZ</t>
  </si>
  <si>
    <t>R.ABRUZZO - RIS. CEE -COF.NAZ.</t>
  </si>
  <si>
    <t>R.CALABRIA -RIS.CEE - COF.NAZ.</t>
  </si>
  <si>
    <t>R.TOSCANA - RIS. CEE -COF.NAZ.</t>
  </si>
  <si>
    <t>R.MOLISE - RIS. CEE - COF.NAZ.</t>
  </si>
  <si>
    <t>R. PUGLIA - RIS. CEE -COF.NAZ.</t>
  </si>
  <si>
    <t>R.MARCHE -RIS. CEE - COF. NAZ.</t>
  </si>
  <si>
    <t>R.UMBRIA - RIS. CEE - COF.NAZ.</t>
  </si>
  <si>
    <t>R.LIGURIA - RIS CEE - COF.NAZ.</t>
  </si>
  <si>
    <t>R.A.SARDEGNA -RIS.CEE-COF.NAZ.</t>
  </si>
  <si>
    <t>R.PIEMONTE -RIS.CEE -COF.NAZ.</t>
  </si>
  <si>
    <t>R.CAMPANIA -RIS.CEE -COF.NAZ.</t>
  </si>
  <si>
    <t>R.BASILICATA -RIS.CEE-COF.NAZ.</t>
  </si>
  <si>
    <t>R.EMILIA - RIS.CEE - COF.NAZ.</t>
  </si>
  <si>
    <t>R.A. FRI.V.G.-RIS.CEE-COF.NAZ.</t>
  </si>
  <si>
    <t>P.A. BOLZANO -RIS.CEE-COF.NAZ.</t>
  </si>
  <si>
    <t>R. VENETO - RIS.CEE - COF.NAZ.</t>
  </si>
  <si>
    <t>R.LOMBARDIA -RIS.CEE -COF.NAZ.</t>
  </si>
  <si>
    <t>R.A.V.D'AOSTA-RIS.CEE-COF.NAZ.</t>
  </si>
  <si>
    <t>R.A.SICILIA - RIS.CEE-COF.NAZ.</t>
  </si>
  <si>
    <t>R.  LAZIO       ADD.IRPEF</t>
  </si>
  <si>
    <t>R.  ABRUZZO     ADD.IRPEF</t>
  </si>
  <si>
    <t>R.  CALABRIA    ADD.IRPEF</t>
  </si>
  <si>
    <t>R.  TOSCANA     ADD.IRPEF</t>
  </si>
  <si>
    <t>R.  MOLISE      ADD.IRPEF</t>
  </si>
  <si>
    <t>R.  PUGLIA      ADD.IRPEF</t>
  </si>
  <si>
    <t>R.  MARCHE      ADD.IRPEF</t>
  </si>
  <si>
    <t>R.  UMBRIA      ADD.IRPEF</t>
  </si>
  <si>
    <t>R.  LIGURIA     ADD.IRPEF</t>
  </si>
  <si>
    <t>R.  SARDEGNA    ADD.IRPEF</t>
  </si>
  <si>
    <t>R.  PIEMONTE    ADD.IRPEF</t>
  </si>
  <si>
    <t>R.  CAMPANIA    ADD.IRPEF</t>
  </si>
  <si>
    <t>R.  BASILICATA  ADD.IRPEF</t>
  </si>
  <si>
    <t>R.  EMILIA ROM. ADD.IRPEF</t>
  </si>
  <si>
    <t>R.  FRIULI V.G. ADD.IRPEF</t>
  </si>
  <si>
    <t>P.  A. TRENTO   ADD.IRPEF</t>
  </si>
  <si>
    <t>P.  A. BOLZANO  ADD.IRPEF</t>
  </si>
  <si>
    <t>R.  VENETO      ADD.IRPEF</t>
  </si>
  <si>
    <t>R.  LOMBARDIA   ADD.IRPEF</t>
  </si>
  <si>
    <t>R.  VALLE D'AOSTA ADD.IRPEF</t>
  </si>
  <si>
    <t>R.  SICILIA       ADD.IRPEF</t>
  </si>
  <si>
    <t>R.  LAZIO       IRAP AMM.PUBBL</t>
  </si>
  <si>
    <t>R.  ABRUZZO     IRAP AMM.PUBBL</t>
  </si>
  <si>
    <t>R.  CALABRIA    IRAP AMM.PUBBL</t>
  </si>
  <si>
    <t>R.  TOSCANA     IRAP AMM.PUBBL</t>
  </si>
  <si>
    <t>R.  MOLISE      IRAP AMM.PUBBL</t>
  </si>
  <si>
    <t>R.  PUGLIA      IRAP AMM.PUBBL</t>
  </si>
  <si>
    <t>R.  MARCHE      IRAP AMM.PUBBL</t>
  </si>
  <si>
    <t>R.  UMBRIA      IRAP AMM.PUBBL</t>
  </si>
  <si>
    <t>R.  LIGURIA     IRAP AMM.PUBBL</t>
  </si>
  <si>
    <t>R.  SARDEGNA    IRAP AMM.PUBBL</t>
  </si>
  <si>
    <t>R.  PIEMONTE    IRAP AMM.PUBBL</t>
  </si>
  <si>
    <t>R.  CAMPANIA    IRAP AMM.PUBBL</t>
  </si>
  <si>
    <t>R.  BASILICATA  IRAP AMM.PUBBL</t>
  </si>
  <si>
    <t>R.  EMILIA R.   IRAP AMM.PUBBL</t>
  </si>
  <si>
    <t>R.  FRIULI V.G. IRAP AMM.PUBBL</t>
  </si>
  <si>
    <t>P. A. TRENTO    IRAP AMM.PUBBL</t>
  </si>
  <si>
    <t>P. A. BOLZANO   IRAP AMM.PUBBL</t>
  </si>
  <si>
    <t>R.  VENETO      IRAP AMM.PUBBL</t>
  </si>
  <si>
    <t>R.  LOMBARDIA   IRAP AMM.PUBBL</t>
  </si>
  <si>
    <t>R.VALLE D'AOSTA IRAP AMM.PUBBL</t>
  </si>
  <si>
    <t>R.  SICILIA     IRAP AMM.PUBBL</t>
  </si>
  <si>
    <t>ARTIGIANCASSA FONDI REGIONALI</t>
  </si>
  <si>
    <t>REG CAMPANIA ART2 C48 L.244-07</t>
  </si>
  <si>
    <t>REGIONE LAZIO ART2 C48 L244-07</t>
  </si>
  <si>
    <t>REG ABRUZZO-PROG IPA ADRIATICO</t>
  </si>
  <si>
    <t>Missione</t>
  </si>
  <si>
    <t>Competenza</t>
  </si>
  <si>
    <t>Residui</t>
  </si>
  <si>
    <t>Organi costituzionali, a rilevanza costituzionale e Presidenza del Consiglio dei ministri</t>
  </si>
  <si>
    <t>Amministrazione generale e supporto alla rappresentanza generale di Governo e dello Stato sul territorio</t>
  </si>
  <si>
    <t>Relazioni finanziarie con le autonomie territoriali</t>
  </si>
  <si>
    <t>L'Italia in Europa e nel mondo</t>
  </si>
  <si>
    <t>Difesa e sicurezza del territorio</t>
  </si>
  <si>
    <t>Giustizia</t>
  </si>
  <si>
    <t>Ordine pubblico e sicurezza</t>
  </si>
  <si>
    <t>Soccorso civile</t>
  </si>
  <si>
    <t>Agricoltura, politiche agroalimentari e pesca</t>
  </si>
  <si>
    <t>Energia e diversificazione delle fonti energetiche</t>
  </si>
  <si>
    <t>Competitivita' e sviluppo delle imprese</t>
  </si>
  <si>
    <t>Regolazione dei mercati</t>
  </si>
  <si>
    <t>Diritto alla mobilita' e sviluppo dei sistemi di trasporto</t>
  </si>
  <si>
    <t>Infrastrutture pubbliche e logistica</t>
  </si>
  <si>
    <t>Comunicazioni</t>
  </si>
  <si>
    <t>Commercio internazionale ed internazionalizzazione del sistema produttivo</t>
  </si>
  <si>
    <t>Ricerca e innovazione</t>
  </si>
  <si>
    <t>Sviluppo sostenibile e tutela del territorio e dell'ambiente</t>
  </si>
  <si>
    <t>Casa e assetto urbanistico</t>
  </si>
  <si>
    <t>Tutela della salute</t>
  </si>
  <si>
    <t>Tutela e valorizzazione dei beni e attivita' culturali e paesaggistici</t>
  </si>
  <si>
    <t>Istruzione scolastica</t>
  </si>
  <si>
    <t>Istruzione universitaria e formazione post-universitaria</t>
  </si>
  <si>
    <t>Diritti sociali, politiche sociali e famiglia</t>
  </si>
  <si>
    <t>Politiche previdenziali</t>
  </si>
  <si>
    <t>Politiche per il lavoro</t>
  </si>
  <si>
    <t>Immigrazione, accoglienza e garanzia dei diritti</t>
  </si>
  <si>
    <t>Sviluppo e riequilibrio territoriale</t>
  </si>
  <si>
    <t>Politiche economico-finanziarie e di bilancio e tutela della finanza pubblica</t>
  </si>
  <si>
    <t>Giovani e sport</t>
  </si>
  <si>
    <t>Turismo</t>
  </si>
  <si>
    <t>Servizi istituzionali e generali delle amministrazioni pubbliche</t>
  </si>
  <si>
    <t>Fondi da ripartire</t>
  </si>
  <si>
    <t>Debito pubblico</t>
  </si>
  <si>
    <t>Redditi da lavoro dipendente</t>
  </si>
  <si>
    <t>Consumi intermedi</t>
  </si>
  <si>
    <t>Imposte pagate sulla produzione</t>
  </si>
  <si>
    <t>Trasferimenti correnti ad amministrazioni pubbliche</t>
  </si>
  <si>
    <t>Trasferimenti correnti a famiglie e istituzioni sociali private</t>
  </si>
  <si>
    <t>Trasferimenti correnti a imprese</t>
  </si>
  <si>
    <t>Trasferimenti correnti a estero</t>
  </si>
  <si>
    <t>Risorse proprie unione europea</t>
  </si>
  <si>
    <t>Interessi passivi e redditi da capitale</t>
  </si>
  <si>
    <t>Poste correttive e compensative</t>
  </si>
  <si>
    <t>Ammortamenti</t>
  </si>
  <si>
    <t>Altre uscite correnti</t>
  </si>
  <si>
    <t>Investimenti fissi lordi e acquisti di terreni</t>
  </si>
  <si>
    <t>Contributi agli investimenti ad imprese</t>
  </si>
  <si>
    <t>Contributi agli investimenti a famiglie e istituzioni sociali private</t>
  </si>
  <si>
    <t>Contributi agli investimenti a estero</t>
  </si>
  <si>
    <t>Altri trasferimenti in conto capitale</t>
  </si>
  <si>
    <t>Acquisizioni di attivita' finanziarie</t>
  </si>
  <si>
    <t>Rimborso passivita' finanziarie</t>
  </si>
  <si>
    <t>Categoria economica</t>
  </si>
  <si>
    <t>Ordini di Pagare</t>
  </si>
  <si>
    <t>Ordini di Accreditamento</t>
  </si>
  <si>
    <t>Ruoli di Spesa fissa</t>
  </si>
  <si>
    <t>Note di Imputazione</t>
  </si>
  <si>
    <t>Erario</t>
  </si>
  <si>
    <t>Tesoreria</t>
  </si>
  <si>
    <t>Esterno</t>
  </si>
  <si>
    <t>Spesa Secondaria del Funzionario Delegato</t>
  </si>
  <si>
    <t>Stipendi</t>
  </si>
  <si>
    <t>Classificazione economica</t>
  </si>
  <si>
    <t>MINISTERI</t>
  </si>
  <si>
    <t>TITOLO I - SPESE CORRENTI</t>
  </si>
  <si>
    <t>Ministero dell'economia e delle finanze</t>
  </si>
  <si>
    <t>Ministero dello sviluppo economico</t>
  </si>
  <si>
    <t>Ministero del lavoro e delle politiche sociali</t>
  </si>
  <si>
    <t>Ministero della giustizia</t>
  </si>
  <si>
    <t>Ministero degli affari esteri e della cooperazione internazionale</t>
  </si>
  <si>
    <t>Ministero dell'istruzione, dell'universita' e della ricerca</t>
  </si>
  <si>
    <t>Ministero dell'interno</t>
  </si>
  <si>
    <t>Ministero dell'ambiente e della tutela del territorio e del mare</t>
  </si>
  <si>
    <t>Ministero delle infrastrutture e dei trasporti</t>
  </si>
  <si>
    <t>Ministero della difesa</t>
  </si>
  <si>
    <t>Ministero della salute</t>
  </si>
  <si>
    <t>TOTALE  TITOLO I - SPESE CORRENTI</t>
  </si>
  <si>
    <t>TITOLO II - SPESE IN CONTO CAPITALE</t>
  </si>
  <si>
    <t>TOTALE  TITOLO II - SPESE IN CONTO CAPITALE</t>
  </si>
  <si>
    <t>TITOLO I - ENTRATE TRIBUTARIE</t>
  </si>
  <si>
    <t>CATEGORIA I - IMPOSTE SUL PATRIMONIO E SUL REDDITO</t>
  </si>
  <si>
    <t>Imposta sul reddito delle persone fisiche</t>
  </si>
  <si>
    <t>Imposta sul reddito delle società</t>
  </si>
  <si>
    <t>Imposta sostitutiva delle imposte sui redditi nonchè ritenute sugli interessi e altri redditi di capitale</t>
  </si>
  <si>
    <t>imposte sostitutive previste dall'articolo 3, commi 160, 161 e 162 della legge 23 dicembre 1996, n.662</t>
  </si>
  <si>
    <t>Imposta municipale propria riservata all'erario derivante dagli immobili ad uso produttivo classificati nel gruppo catastale D</t>
  </si>
  <si>
    <t>Imposta sulle riserve matematiche dei rami vita delle società ed enti che esercitano attività assicurativa</t>
  </si>
  <si>
    <t>Imposte dirette derivanti dalla definizione di pendenze e controversie tributarie</t>
  </si>
  <si>
    <t>Imposta sostitutiva sui redditi di cui all'art.44, comma 1, lettera g-quater del testo unico delle imposte sui redditi</t>
  </si>
  <si>
    <t>Imposta sostitutiva delle imposte sui redditi per la rideterminazione dei valori di acquisto di partecipazioni non negoziate nei mercati regolamentati</t>
  </si>
  <si>
    <t>Imposta sostitutiva delle imposte sui redditi per la rideterminazione dei valori di acquisto dei terreni edificabili</t>
  </si>
  <si>
    <t>Ritenute sui contributi degli enti pubblici sui premi, sulle vincite e sui capitali di assicurazioni sulla vita</t>
  </si>
  <si>
    <t>Imposta sostitutiva delle imposte sui redditi da applicare ai fondi pensione ed alle altre forme pensionistiche complementari ed individuali</t>
  </si>
  <si>
    <t>Versamento del contributo di solidarietà del 3%, sulla parte di reddito complessivo eccedente l'importo di 300.000 euro lordi annui, di cui al decreto legge n. 138 del 2011, articolo 2, comma 2</t>
  </si>
  <si>
    <t>Imposta sostitutiva sui redditi derivanti dalla rivalutazione dei fondi per il trattamento di fine rapporto e dai rendimenti attribuiti ai fondi di previdenza</t>
  </si>
  <si>
    <t>Versamenti delle somme dovute in base all'invito al contraddittorio in attuazione della procedura di collaborazione volontaria per l'emersione delle attività finanziarie e patrimoniali costituite o detenute fuori del territorio dello Stato</t>
  </si>
  <si>
    <t>Quota del 35 per cento dell'imposta unica sui giuochi di abilità e sui concorsi pronostici</t>
  </si>
  <si>
    <t>Imposta sul valore delle attività finanziarie detenute all'estero dalle persone fisiche residenti nel territorio dello stato, prevista dal decreto legge n. 201 del 2011, articolo 19, comma 18</t>
  </si>
  <si>
    <t>Altre entrate Categoria I</t>
  </si>
  <si>
    <t>CATEGORIA II - TASSE ED IMPOSTE SUGLI AFFARI</t>
  </si>
  <si>
    <t>Imposta sul valore aggiunto</t>
  </si>
  <si>
    <t>Imposta di bollo</t>
  </si>
  <si>
    <t>Imposta di registro</t>
  </si>
  <si>
    <t>Imposta sulle assicurazioni</t>
  </si>
  <si>
    <t>Canoni di abbonamento alle radio audizioni circolari e alla televisione</t>
  </si>
  <si>
    <t>Tasse automobilistiche</t>
  </si>
  <si>
    <t>Imposta sulle successioni e donazioni</t>
  </si>
  <si>
    <t>Tasse e imposte ipotecarie</t>
  </si>
  <si>
    <t>Tasse sulle concessioni governative escluse quelle per la licenza di porto d'armi anche per uso di caccia</t>
  </si>
  <si>
    <t>Diritti catastali e di scritturato</t>
  </si>
  <si>
    <t>Imposta sulle transazioni finanziarie</t>
  </si>
  <si>
    <t>Imposta sostitutiva delle imposte di registro, di bollo, ipotecarie e catastali e delle tasse sulle concessioni governative</t>
  </si>
  <si>
    <t>Quota del 25 per cento dell'imposta unica sui giuochi di abilità e sui concorsi pronostici</t>
  </si>
  <si>
    <t>Imposta sugli intrattenimenti</t>
  </si>
  <si>
    <t>Tasse di pubblico insegnamento</t>
  </si>
  <si>
    <t>Entrate derivanti dalla definizione delle situazioni e pendenze in materia di imposte indirette</t>
  </si>
  <si>
    <t>Altre entrate Categoria II</t>
  </si>
  <si>
    <t>CATEGORIA III - IMPOSTE SULLA PRODUZIONE, SUI CONSUMI E DOGANE</t>
  </si>
  <si>
    <t>Accisa sui prodotti energetici, loro derivati e prodotti analoghi</t>
  </si>
  <si>
    <t>Accisa sul gas naturale per combustione</t>
  </si>
  <si>
    <t>Accisa sull'energia elettrica</t>
  </si>
  <si>
    <t>Accisa e imposta erariale di consumo sulla birra</t>
  </si>
  <si>
    <t>Accisa e imposta erariale di consumo sugli spiriti</t>
  </si>
  <si>
    <t>Accisa e imposta erariale di consumo sui gas incondensabili delle raffinerie e delle fabbriche che comunque lavorano prodotti petroliferi resi liquidi con la compressione</t>
  </si>
  <si>
    <t>Imposta di consumo sugli oli lubrificanti e sui bitumi di petrolio</t>
  </si>
  <si>
    <t>Sovrimposta di confine sui gas incondensabili di prodotti petroliferi e sui gas stessi resi liquidi con la compressione</t>
  </si>
  <si>
    <t>Accisa sul carbone, lignite e coke di carbon fossile utilizzati per carburazione o combustione</t>
  </si>
  <si>
    <t>Proventi derivanti dalla vendita dei denaturanti, dei prodotti soggetti ad accisa e imposta erariale di consumo e dalla vendita dei contrassegni di Stato per recipienti contenenti prodotti alcoolici, nonchè per i surrogati di caffè e per le relative miscele</t>
  </si>
  <si>
    <t>Sovrimposte di confine (escluse le sovrimposte sugli oli minerali, loro derivati e prodotti analoghi, sui gas incondensabili di prodotti petroliferi e sui gas stessi resi liquidi con la compressione)</t>
  </si>
  <si>
    <t>Altre entrate Categoria III</t>
  </si>
  <si>
    <t>CATEGORIA IV - MONOPOLI</t>
  </si>
  <si>
    <t>Imposta sul consumo dei tabacchi</t>
  </si>
  <si>
    <t>Gettito dell'imposta sul consumo di tabacchi riservato all'erario, ai sensi del decreto legge n. 201 del 2011, articolo 48</t>
  </si>
  <si>
    <t>Altre entrate Categoria IV</t>
  </si>
  <si>
    <t>CATEGORIA V - LOTTO, LOTTERIE ED ALTRE ATTIVITA' DI GIUOCO</t>
  </si>
  <si>
    <t>Proventi del lotto</t>
  </si>
  <si>
    <t>Prelievo erariale dovuto ai sensi del decreto legge 30 settembre 2003, n. 269, sugli apparecchi e congegni di gioco, di cui all'art. 110, comma 6, del regio decreto n. 773 del 1931</t>
  </si>
  <si>
    <t>Proventi delle attività di giuoco</t>
  </si>
  <si>
    <t>Quota del 40 per cento dell'imposta unica sui giuochi di abilità e sui concorsi pronostici</t>
  </si>
  <si>
    <t>Diritto fisso erariale sui concorsi pronostici</t>
  </si>
  <si>
    <t>Altre entrate Categoria V</t>
  </si>
  <si>
    <t>TITOLO II - ENTRATE EXTRA-TRIBUTARIE</t>
  </si>
  <si>
    <t>CATEGORIA VI - PROVENTI SPECIALI</t>
  </si>
  <si>
    <t>Tasse e diritti marittimi</t>
  </si>
  <si>
    <t>Entrate derivanti da tributi speciali, riscossi per i servizi resi dal Ministero dell'Economia e delle Finanze</t>
  </si>
  <si>
    <t>Altre entrate Categoria VI</t>
  </si>
  <si>
    <t>CATEGORIA VII - PROVENTI DI SERVIZI PUBBLICI MINORI</t>
  </si>
  <si>
    <t>Proventi derivanti dalla vendita dei biglietti delle lotterie nazionali ad estrazione istantanea</t>
  </si>
  <si>
    <t>Entrate eventuali e diverse del Ministero dell'Economia e delle Finanze già di pertinenza del Ministero del Tesoro, del Bilancio e della Programmazione Economica</t>
  </si>
  <si>
    <t>Proventi derivanti dal gioco del bingo</t>
  </si>
  <si>
    <t>Entrate derivanti da attività e servizi di telecomunicazione ad uso privato, da servizi resi a vario titolo e da sanzioni pecuniarie per illeciti amministrativi, indennità e interessi di mora</t>
  </si>
  <si>
    <t>Quota del 20 per cento delle sanzioni pecuniarie riscosse in materia di imposte dirette da destinare ai fondi di previdenza per il personale dell'ex Ministero delle Finanze ed al fondo di assistenza per i finanzieri per scopi istituzionali</t>
  </si>
  <si>
    <t>Proventi relativi ai canoni di concessione per la gestione della rete telematica relativa agli apparecchi da divertimento ed intrattenimento ed ai giochi numerici a totalizzatore nazionale</t>
  </si>
  <si>
    <t>Oblazioni e condanne alle pene pecuniarie per contravvenzioni alle norme per la tutela delle strade e per la circolazione</t>
  </si>
  <si>
    <t>Ritenuta del 6 per cento sulle vincite del gioco del lotto</t>
  </si>
  <si>
    <t>Multe, ammende e sanzioni amministrative inflitte dalle autorità giudiziarie ed amministrative con esclusione di quelle aventi natura tributaria</t>
  </si>
  <si>
    <t>Risorse del fondo unico giustizia</t>
  </si>
  <si>
    <t>Altre entrate Categoria VII</t>
  </si>
  <si>
    <t>CATEGORIA VIII - PROVENTI DEI BENI DELLO STATO</t>
  </si>
  <si>
    <t>Versamento del canone annuo sui ricavi conseguiti dalle subconcessioni collegate all'utilizzo del sedime autostradale e dalle altre attività collaterali svolte dai concessionari autostradali</t>
  </si>
  <si>
    <t>Proventi dei beni demaniali esclusi quelli derivanti dai beni del Demanio idrico</t>
  </si>
  <si>
    <t>Somme corrispondenti all'incremento dell'aliquota di prodotto dovuto annualmente dal titolare unico o contitolare di ciascuna concessione per le produzioni di idrocarburi liquidi e gassosi estratti in mare</t>
  </si>
  <si>
    <t>Diritti erariali sui permessi di prospezione e di ricerca mineraria e sulle concessioni di esercizio di coltivazione di miniere e cave. canoni sui permessi di prospezione e di ricerca mineraria e sulle concessioni dell'esercizio di coltivazioni di miniere e cave. aliquote in valore del prodotto (royalties) da corrispondersi allo Stato dai concessionari di coltivazioni di idrocarburi liquidi e gassosi nella terraferma, nel mare territoriale e nella piattaforma continentale</t>
  </si>
  <si>
    <t>Redditi di beni immobili patrimoniali per affitti, concessioni e canoni vari, compresi quelli derivanti dall'utilizzazione di alloggi in fabbricati dello Stato situati all'estero. Interessi sul residuo prezzo capitale di beni venduti. Altri introiti relativi ai beni del patrimonio immobiliare</t>
  </si>
  <si>
    <t>Entrate eventuali diverse della Direzione Generale del Demanio</t>
  </si>
  <si>
    <t>Proventi delle miniere e delle sorgenti termali e minerali pertinenti allo Stato</t>
  </si>
  <si>
    <t>Entrate derivanti dalla regolarizzazione di occupazioni sul Demanio marittimo</t>
  </si>
  <si>
    <t>Altre entrate Categoria VIII</t>
  </si>
  <si>
    <t>CATEGORIA IX - PRODOTTI NETTI DI AZIENDE AUTONOME ED UTILI DI GESTIONI</t>
  </si>
  <si>
    <t>Dividendi dovuti dalle Società per Azioni derivate dalla trasformazione degli Enti Pubblici nonchè utili da versare da parte degli Enti Pubblici in base a disposizioni normative o statutarie</t>
  </si>
  <si>
    <t>CATEGORIA X - INTERESSI SU ANTICIPAZIONI E CREDITI VARI DEL TESORO</t>
  </si>
  <si>
    <t>Versamento da parte degli enti territoriali degli interessi dovuti sulle somme anticipate dallo stato, ai sensi del d.l. 35/2013 e del d.l. 66/2014</t>
  </si>
  <si>
    <t>Somme dovute dalla Banca d'Italia a titolo di eccedenza del rendimento di tutte le attività nei confronti del Tesoro e a titolo di remunerazione del saldo relativo al conto "Disponibilità del Tesoro per il Servizio di Tesoreria", nonché introiti relativi ad eventuali interventi sulla Gestione del Debito</t>
  </si>
  <si>
    <t>Interessi relativi alla riscossione delle Imposte Dirette</t>
  </si>
  <si>
    <t>Altre entrate Categoria X</t>
  </si>
  <si>
    <t>CATEGORIA XI - RICUPERI, RIMBORSI E CONTRIBUTI</t>
  </si>
  <si>
    <t>Rimborsi e concorsi diversi dovuti dagli Enti Territoriali</t>
  </si>
  <si>
    <t>Somme da introitare per il finanziamento dell'Assistenza Sanitaria</t>
  </si>
  <si>
    <t>Sanzioni relative alla riscossione delle Imposte Dirette</t>
  </si>
  <si>
    <t>Sanzioni relative alla riscossione delle Imposte Indirette</t>
  </si>
  <si>
    <t>Rimborso da parte delle Comunità Europee delle spese di riscossione delle risorse proprie</t>
  </si>
  <si>
    <t>Contributo unificato di iscrizione a ruolo nei procedimenti giurisdizionali, con esclusione di quelli relativi al processo tributario</t>
  </si>
  <si>
    <t>Somme prelevate dai Conti Correnti di Tesoreria del Fondo di Rotazione per l'attuazione delle Politiche Comunitarie istituito presso il Ministero dell'Economia e delle Finanze</t>
  </si>
  <si>
    <t>Versamento del contributo amministrativo dovuto per il rilascio del passaporto ordinario</t>
  </si>
  <si>
    <t>Altre entrate Categoria XI</t>
  </si>
  <si>
    <t>CATEGORIA XII - PARTITE CHE SI COMPENSANO NELLA SPESA</t>
  </si>
  <si>
    <t>Dazi della Tariffa Doganale Comune (T.D.C.) ed altri diritti fissati dalle Istituzioni della Unione Europea</t>
  </si>
  <si>
    <t>Altre entrate Categoria XII</t>
  </si>
  <si>
    <t>TITOLO III - ALIENAZIONE ED AMMORTAMENTO DI BENI PATRIMONIALI E RISCOSSIONE DI CREDITI</t>
  </si>
  <si>
    <t>CATEGORIA XIII - VENDITA DI BENI ED AFFRANCAZIONE DI CANONI</t>
  </si>
  <si>
    <t>Introiti derivanti dalle dismissioni degli immobili in uso al ministero della difesa, inclusi quelli di carattere residenziale</t>
  </si>
  <si>
    <t>Versamenti relativi al controvalore dei Titoli di Stato, ai proventi relativi alla vendita di Partecipazioni dello Stato, nonchè ad entrate straordinarie dello Stato nei limiti stabiliti dalla legge, da destinare al Fondo per l'Ammortamento dei Titoli di Stato</t>
  </si>
  <si>
    <t>Entrate per prezzo capitale della vendita dei beni immobili dello Stato</t>
  </si>
  <si>
    <t>Altre entrate Categoria XIII</t>
  </si>
  <si>
    <t>CATEGORIA XV - RIMBORSO DI ANTICIPAZIONI E DI CREDITI VARI DEL TESORO</t>
  </si>
  <si>
    <t>Altre entrate Categoria XV</t>
  </si>
  <si>
    <t>TITOLO IV - ACCENSIONE DI PRESTITI</t>
  </si>
  <si>
    <t>Ricavo netto delle emissioni di titoli del debito pubblico e dei prestiti interni ed internazionali</t>
  </si>
  <si>
    <t>Altre entrate</t>
  </si>
  <si>
    <t>LIGESTRA S.R.L</t>
  </si>
  <si>
    <t>Contributi agli investimenti ad amministrazioni pubbliche</t>
  </si>
  <si>
    <t>Versamento da parte dell'Inps e dell'Inail dei fondi riscossi e già destinati per legge all'Onpi da ripartire tra le Regioni ai sensi dell'articolo 1 duodecies della legge 21 ottobre 1978, n.641</t>
  </si>
  <si>
    <t>Valore nominale delle monete metalliche</t>
  </si>
  <si>
    <t>P.A. TRENTO -RIS.CEE-COF.NAZ.</t>
  </si>
  <si>
    <t>ENTE STRUMENTALE ALLA CROCE ROSSA ITALIANA</t>
  </si>
  <si>
    <t>ISTITUTO STORICO ITALIANO PER IL MEDIOEVO</t>
  </si>
  <si>
    <t>Versamento da parte degli enti territoriali della quota di capitale delle somme anticipate dallo stato, ai sensi del decreto-legge 35 del 2013 e del decreto legge 66 del 2014, da destinare al fondo ammortamento dei titoli di stato</t>
  </si>
  <si>
    <t>Ministero delle politiche agricole alimentari, forestali e del turismo</t>
  </si>
  <si>
    <t>Ministero per i beni e le attivita' culturali</t>
  </si>
  <si>
    <t>INVITALIA ART.1 C.17 DL 91-17</t>
  </si>
  <si>
    <t>REGOLAMENTO UE LEGGE 28-12-2015, N. 208</t>
  </si>
  <si>
    <t>ISPETTORATO NAZIONALE SICUREZZA NUCLEARE RADIOPROTEZIONE</t>
  </si>
  <si>
    <t>TITOLO III - RIMBORSO PASSIVITA' FINANZIARIE</t>
  </si>
  <si>
    <t>TOTALE  TITOLO III - RIMBORSO PASSIVITA' FINANZIARIE</t>
  </si>
  <si>
    <t>Monete da                        €   2,00</t>
  </si>
  <si>
    <t>Monete d'oro da             € 20,00</t>
  </si>
  <si>
    <t>Monete d'oro da             € 50,00</t>
  </si>
  <si>
    <t>al 31 dicembre 2018</t>
  </si>
  <si>
    <t>al  31 dicembre 2018</t>
  </si>
  <si>
    <t>Categoria eonomica</t>
  </si>
  <si>
    <t>PENSIONE VECCHIAIA ANTICIPATA GIORNALISTI DL 90-14 L. 232-16</t>
  </si>
  <si>
    <t>SCUOLA ARCHEOLOGICA ITALIANA IN ATENE</t>
  </si>
  <si>
    <t xml:space="preserve">   Redditi da lavoro dipendente</t>
  </si>
  <si>
    <t xml:space="preserve">               Retribuzioni lorde in denaro</t>
  </si>
  <si>
    <t xml:space="preserve">               Retribuzioni in natura</t>
  </si>
  <si>
    <t xml:space="preserve">               Contributi sociali effettivi a carico del datore di lavoro</t>
  </si>
  <si>
    <t xml:space="preserve">               Contributi sociali figurativi a carico del datore di lavoro</t>
  </si>
  <si>
    <t xml:space="preserve">   Consumi intermedi</t>
  </si>
  <si>
    <t xml:space="preserve">               Acquisto di beni</t>
  </si>
  <si>
    <t xml:space="preserve">               Acquisto di servizi effettivi</t>
  </si>
  <si>
    <t xml:space="preserve">   Imposte pagate sulla produzione</t>
  </si>
  <si>
    <t xml:space="preserve">               Imposte pagate sulla produzione</t>
  </si>
  <si>
    <t xml:space="preserve">   Trasferimenti correnti ad amministrazioni pubbliche</t>
  </si>
  <si>
    <t xml:space="preserve">               Amministrazioni centrali</t>
  </si>
  <si>
    <t xml:space="preserve">                        Organi costituzionali a rilevanza costituzionale e amministrazioni statali</t>
  </si>
  <si>
    <t xml:space="preserve">                        Enti produttori di servizi economici e di regolazione dell'attivita' economica</t>
  </si>
  <si>
    <t xml:space="preserve">                        Enti produttori di servizi assistenziali, ricreativi e culturali</t>
  </si>
  <si>
    <t xml:space="preserve">                        Enti di ricerca</t>
  </si>
  <si>
    <t xml:space="preserve">               Amministrazioni locali</t>
  </si>
  <si>
    <t xml:space="preserve">                        Regioni</t>
  </si>
  <si>
    <t xml:space="preserve">                        Comuni e province</t>
  </si>
  <si>
    <t xml:space="preserve">                        Enti produttori di servizi sanitari</t>
  </si>
  <si>
    <t xml:space="preserve">                        Enti locali produttori di servizi economici e di regolazione dell'attivita' economica</t>
  </si>
  <si>
    <t xml:space="preserve">                        Enti locali produttori di servizi assistenziali ricreativi e culturali</t>
  </si>
  <si>
    <t xml:space="preserve">                        Province comuni - devoluzione di tributi erariali</t>
  </si>
  <si>
    <t xml:space="preserve">               Enti di previdenza</t>
  </si>
  <si>
    <t xml:space="preserve">   Trasferimenti correnti a famiglie e istituzioni sociali private</t>
  </si>
  <si>
    <t xml:space="preserve">               Prestazioni sociali in denaro</t>
  </si>
  <si>
    <t xml:space="preserve">               Trasferimenti sociali in natura</t>
  </si>
  <si>
    <t xml:space="preserve">               Altri trasferimenti</t>
  </si>
  <si>
    <t xml:space="preserve">   Trasferimenti correnti a imprese</t>
  </si>
  <si>
    <t xml:space="preserve">               Contributi ai prodotti e alla produzione</t>
  </si>
  <si>
    <t xml:space="preserve">               Altri trasferimenti a imprese</t>
  </si>
  <si>
    <t xml:space="preserve">   Trasferimenti correnti a estero</t>
  </si>
  <si>
    <t xml:space="preserve">               Trasferimenti correnti a estero</t>
  </si>
  <si>
    <t xml:space="preserve">   Risorse proprie unione europea</t>
  </si>
  <si>
    <t xml:space="preserve">               Risorse proprie unione europea</t>
  </si>
  <si>
    <t xml:space="preserve">   Interessi passivi e redditi da capitale</t>
  </si>
  <si>
    <t xml:space="preserve">               Interessi passivi</t>
  </si>
  <si>
    <t xml:space="preserve">   Poste correttive e compensative</t>
  </si>
  <si>
    <t xml:space="preserve">               Restituzioni e rimborso di imposte</t>
  </si>
  <si>
    <t xml:space="preserve">               Vincite lotto</t>
  </si>
  <si>
    <t xml:space="preserve">               Altre poste correttive e compensative</t>
  </si>
  <si>
    <t xml:space="preserve">   Ammortamenti</t>
  </si>
  <si>
    <t xml:space="preserve">               Beni mobili</t>
  </si>
  <si>
    <t xml:space="preserve">               Beni immobili</t>
  </si>
  <si>
    <t xml:space="preserve">   Altre uscite correnti</t>
  </si>
  <si>
    <t xml:space="preserve">               Premi di assicurazione</t>
  </si>
  <si>
    <t xml:space="preserve">               Altre uscite correnti</t>
  </si>
  <si>
    <t xml:space="preserve">   Investimenti fissi lordi e acquisti di terreni</t>
  </si>
  <si>
    <t xml:space="preserve">               Investimenti fissi lordi</t>
  </si>
  <si>
    <t xml:space="preserve">               Acquisti di terreni e beni materiali non prodotti</t>
  </si>
  <si>
    <t xml:space="preserve">   Contributi agli investimenti ad amministrazioni pubbliche</t>
  </si>
  <si>
    <t xml:space="preserve">                        Enti locali produttori di servizi assistenziali, ricreativi e culturali</t>
  </si>
  <si>
    <t xml:space="preserve">               Enti di previdenza e assistenza sociale</t>
  </si>
  <si>
    <t xml:space="preserve">   Contributi agli investimenti ad imprese</t>
  </si>
  <si>
    <t xml:space="preserve">               Imprese private</t>
  </si>
  <si>
    <t xml:space="preserve">               Imprese pubbliche</t>
  </si>
  <si>
    <t xml:space="preserve">   Contributi agli investimenti a famiglie e istituzioni sociali private</t>
  </si>
  <si>
    <t xml:space="preserve">               Famiglie e istituzioni sociali private</t>
  </si>
  <si>
    <t xml:space="preserve">   Contributi agli investimenti a estero</t>
  </si>
  <si>
    <t xml:space="preserve">               Estero</t>
  </si>
  <si>
    <t xml:space="preserve">   Altri trasferimenti in conto capitale</t>
  </si>
  <si>
    <t xml:space="preserve">               Amministrazioni pubbliche</t>
  </si>
  <si>
    <t xml:space="preserve">               Imprese</t>
  </si>
  <si>
    <t xml:space="preserve">   Acquisizioni di attivita' finanziarie</t>
  </si>
  <si>
    <t xml:space="preserve">               Biglietti, monete, depositi, oro monetario</t>
  </si>
  <si>
    <t xml:space="preserve">               Titoli diversi dalle azioni</t>
  </si>
  <si>
    <t xml:space="preserve">               Concessione di prestiti</t>
  </si>
  <si>
    <t xml:space="preserve">               Azioni e altre partecipazioni</t>
  </si>
  <si>
    <t xml:space="preserve">               Altri conti attivi</t>
  </si>
  <si>
    <t xml:space="preserve">   Rimborso passivita' finanziarie</t>
  </si>
  <si>
    <t xml:space="preserve">               Titoli</t>
  </si>
  <si>
    <t xml:space="preserve">               Prestiti</t>
  </si>
  <si>
    <t>Al 31 Dicembre 2018</t>
  </si>
  <si>
    <t>Diritti dovuti in relazione alle operazioni tecniche e tecnico-amministrative</t>
  </si>
  <si>
    <t>Versamento di somme da parte dei concessionari di gioco praticato mediante apparecchi di cui all'articolo 110, c. 6,  t.u. di cui al r. d. 18 giugno 1931, n. 773</t>
  </si>
  <si>
    <t>Versamento della quota interessi delle rate dei mutui erogati dalla Cassa Depositi e Prestiti trasferiti al Ministero dell'Economia e delle Finanze da destinare al pagamento degli interessi relativi ai Buoni fruttiferi postali</t>
  </si>
  <si>
    <t>Somme provenienti dalle riduzioni di spesa derivanti dall'adozione delle misure di cui all'articolo 8, comma 3, del decreto-legge 6 luglio 2012, n. 95, e successive modificazioni, versate dagli Enti e dagli Organismi anche costituiti in forma societaria, dotati di autonomia finanziaria</t>
  </si>
  <si>
    <t>Versamento della quota capitale delle rate dei mutui erogati dalla Cassa Depositi e Prestiti</t>
  </si>
  <si>
    <t>CATEGORIA XX - ACCENSIONE DI PRESTITI</t>
  </si>
  <si>
    <t xml:space="preserve">                        Amministrazioni centrali</t>
  </si>
  <si>
    <t>CONSAP SPA ART 1 C.348 L232-16</t>
  </si>
  <si>
    <t>SINDACI PA E CT STRAORD.ESIGEN</t>
  </si>
  <si>
    <t>MAE DGUE RIMBORSI COMMISS UE</t>
  </si>
  <si>
    <t>DT OP AEREI A6 C2 D. LVO 30-13</t>
  </si>
  <si>
    <t>DT IM FISSI A19 C2 D LVO 30-13</t>
  </si>
  <si>
    <t>INPS-TFR ART.1 C.755 L.296-06</t>
  </si>
  <si>
    <t>COMITATO ITALIANO PARALIMPICO</t>
  </si>
  <si>
    <t>Altre entrate Categoria IX</t>
  </si>
  <si>
    <t>CASSA SPEC.CONTO NUMISMATICO</t>
  </si>
  <si>
    <t>FONDO EUROP INV PROGR INIZ PMI</t>
  </si>
  <si>
    <t>CONI</t>
  </si>
  <si>
    <t>SPORT E SALUTE SPA</t>
  </si>
  <si>
    <t>INPS REDD PEN CIT A 12 DL 4-19</t>
  </si>
  <si>
    <t>AGENZIA NAZ GIOVANI L 662-96</t>
  </si>
  <si>
    <t>COM.GEN.FINANZA-DIREZ.AMMIN.</t>
  </si>
  <si>
    <t>Proventi derivanti dalla messa all'asta delle quantità di quote di emissione di gas ad effetto serra, determinate con decisione della commissione europea, direttiva 2003/87/ce</t>
  </si>
  <si>
    <t>Partecipazione dello Stato agli utili di gestione dell'Istituto di emissione</t>
  </si>
  <si>
    <t>Somme prelevate dal C/C di Tesoreria infruttifero relativo al capitale dei BPF trasferiti, da destinare al rimborso del capitale</t>
  </si>
  <si>
    <t>FUNIVIE SPA</t>
  </si>
  <si>
    <t>PROGRAMMI COMUNITARI UFFICI PERIFERICI MIBACT</t>
  </si>
  <si>
    <t xml:space="preserve">Conti di soggetti esterni alla P.A. </t>
  </si>
  <si>
    <t xml:space="preserve">Conti correnti di enti della P. A. </t>
  </si>
  <si>
    <t xml:space="preserve">Contabilità speciali di T.U. </t>
  </si>
  <si>
    <t>Monete d'oro da             € 10,00</t>
  </si>
  <si>
    <t>Imposta sostitutiva dell'imposta sul reddito delle persone fisiche e delle relative addizionali, nonchè delle imposte di registro e di bollo sul 
contratto di locazione (cedolare secca)</t>
  </si>
  <si>
    <t>Somme corrispondenti all'incremento percentuale dell'aliquota di prodotto dovuto annualmente dal titolare unico o contitolare di ciascuna concessione per le produzioni di idrocarburi liquidi e gassosi ottenute in terraferma</t>
  </si>
  <si>
    <t>Versamenti da parte degli Enti Nazionali di Previdenza e Assistenza Sociale Pubblici, nell'ambito della propria autonomia organizzativa, delle somme derivanti da ulteriori interventi di razionalizzazione per la riduzione delle proprie spese</t>
  </si>
  <si>
    <t>Quota dei proventi derivanti dalle operazioni di dismissione di cui all'art.1, comma 1312 - legge n. 296/2006 da destinare ai sensi del comma 1314 del medesimo articolo, al rifinanziamento della legge n. 477 del 1998, per la ristrutturazione, il resturo e la manutenzione straordinaria degli immobili ubicati all'estero</t>
  </si>
  <si>
    <t>Versamento dell'imposta municipale propria di spettanza dei comuni da destinare al fondo di solidarietà comunale</t>
  </si>
  <si>
    <t>Versamenti relativi ai Comuni ed alle Province, effettuati in caso di incapienza - negli importi da erogare da parte del Bilancio dello Stato - delle somme da recuperare a carico degli stessi</t>
  </si>
  <si>
    <t>INVITALIA GAR A3 C3 DM22-12-17</t>
  </si>
  <si>
    <t>INVITALIA EROGA3 C3 DM22-12-17</t>
  </si>
  <si>
    <t>COM.GEN.CARABINIERI-DIR.AMM.</t>
  </si>
  <si>
    <t>Altre rettifiche</t>
  </si>
  <si>
    <t>dal 1 gennaio - al 31 agosto 2019</t>
  </si>
  <si>
    <t>al 31 agosto 2019</t>
  </si>
  <si>
    <t>al  31 agosto 2019</t>
  </si>
  <si>
    <t>Monete emesse al 31 agosto 2019</t>
  </si>
  <si>
    <t>PROGRAMMI COMUNITARI PREFETTURE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</si>
</sst>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43" formatCode="_-* #,##0.00_-;\-* #,##0.00_-;_-* &quot;-&quot;??_-;_-@_-"/>
    <numFmt numFmtId="164" formatCode="_-[$€-2]\ * #,##0.00_-;\-[$€-2]\ * #,##0.00_-;_-[$€-2]\ * &quot;-&quot;??_-"/>
    <numFmt numFmtId="165" formatCode="_(* #,##0.00_);_(* \(#,##0.00\);_(* &quot;-&quot;??_);_(@_)"/>
    <numFmt numFmtId="166" formatCode="#,##0.00%"/>
    <numFmt numFmtId="167" formatCode="#,##0.00;\-;\ "/>
    <numFmt numFmtId="168" formatCode="#,##0.00;\-;0"/>
    <numFmt numFmtId="169" formatCode="#,##0.00;\-#,##0.00;\ "/>
  </numFmts>
  <fonts count="48">
    <font>
      <sz val="10"/>
      <name val="Arial"/>
      <family val="2"/>
    </font>
    <font>
      <sz val="11"/>
      <color theme="1"/>
      <name val="Calibri"/>
      <family val="2"/>
      <scheme val="minor"/>
    </font>
    <font>
      <sz val="11"/>
      <color theme="1"/>
      <name val="Calibri"/>
      <family val="2"/>
      <scheme val="minor"/>
    </font>
    <font>
      <sz val="10"/>
      <name val="Arial"/>
      <family val="2"/>
    </font>
    <font>
      <b/>
      <i/>
      <sz val="10"/>
      <name val="Arial"/>
      <family val="2"/>
    </font>
    <font>
      <sz val="8"/>
      <name val="Times New Roman"/>
      <family val="1"/>
    </font>
    <font>
      <sz val="10"/>
      <name val="Times New Roman"/>
      <family val="1"/>
    </font>
    <font>
      <sz val="8"/>
      <name val="Frutiger LT 45 Light"/>
      <family val="2"/>
    </font>
    <font>
      <b/>
      <sz val="8"/>
      <name val="Frutiger LT 45 Light"/>
      <family val="2"/>
    </font>
    <font>
      <b/>
      <sz val="8"/>
      <color rgb="FFFFFFFF"/>
      <name val="Frutiger LT 45 Light"/>
      <family val="2"/>
    </font>
    <font>
      <sz val="11"/>
      <name val="Frutiger LT 45 Light"/>
      <family val="2"/>
    </font>
    <font>
      <i/>
      <sz val="8"/>
      <name val="Frutiger LT 45 Light"/>
      <family val="2"/>
    </font>
    <font>
      <b/>
      <sz val="8"/>
      <color rgb="FF000000"/>
      <name val="'Frutiger LT Com 45 Light'"/>
    </font>
    <font>
      <sz val="8"/>
      <color rgb="FF000000"/>
      <name val="Frutiger LT 45 Light"/>
      <family val="2"/>
    </font>
    <font>
      <b/>
      <sz val="9"/>
      <name val="Frutiger LT 45 Light"/>
      <family val="2"/>
    </font>
    <font>
      <sz val="8"/>
      <name val="Arial"/>
      <family val="2"/>
    </font>
    <font>
      <sz val="10"/>
      <name val="Arial"/>
      <family val="2"/>
    </font>
    <font>
      <sz val="9"/>
      <name val="Frutiger LT 45 Light"/>
      <family val="2"/>
    </font>
    <font>
      <sz val="10"/>
      <color rgb="FF000000"/>
      <name val="Arial"/>
      <family val="2"/>
    </font>
    <font>
      <sz val="6"/>
      <color rgb="FF000000"/>
      <name val="Arial"/>
      <family val="2"/>
    </font>
    <font>
      <b/>
      <i/>
      <sz val="8"/>
      <color rgb="FF000000"/>
      <name val="'Frutiger LT Com 45 Light'"/>
    </font>
    <font>
      <b/>
      <sz val="8"/>
      <color rgb="FFFFFFFF"/>
      <name val="'Frutiger LT Com 45 Light'"/>
    </font>
    <font>
      <sz val="8"/>
      <color rgb="FF000000"/>
      <name val="'Frutiger LT Com 45 Light'"/>
    </font>
    <font>
      <sz val="10"/>
      <color rgb="FF000000"/>
      <name val="Arial"/>
      <family val="2"/>
    </font>
    <font>
      <b/>
      <i/>
      <sz val="14"/>
      <color rgb="FF000000"/>
      <name val="'Frutiger LT Com 45 Light'"/>
    </font>
    <font>
      <b/>
      <sz val="10"/>
      <color rgb="FF333333"/>
      <name val="'Frutiger LT Com 45 Light'"/>
    </font>
    <font>
      <sz val="6"/>
      <color rgb="FF000000"/>
      <name val="Arial"/>
      <family val="2"/>
    </font>
    <font>
      <sz val="9"/>
      <color rgb="FF333333"/>
      <name val="Arial"/>
      <family val="2"/>
    </font>
    <font>
      <sz val="8"/>
      <color rgb="FF333333"/>
      <name val="'Frutiger LT Com 45 Light'"/>
    </font>
    <font>
      <b/>
      <sz val="8"/>
      <color rgb="FF333333"/>
      <name val="'Frutiger LT Com 45 Light'"/>
    </font>
    <font>
      <b/>
      <sz val="9"/>
      <color rgb="FF000000"/>
      <name val="'Frutiger LT Com 45 Light'"/>
    </font>
    <font>
      <i/>
      <sz val="8"/>
      <color rgb="FF333333"/>
      <name val="'Frutiger LT Com 45 Light'"/>
    </font>
    <font>
      <sz val="9"/>
      <color rgb="FF333333"/>
      <name val="Arial"/>
      <family val="2"/>
    </font>
    <font>
      <b/>
      <i/>
      <sz val="8"/>
      <color rgb="FF333333"/>
      <name val="'Frutiger LT Com 45 Light'"/>
    </font>
    <font>
      <b/>
      <sz val="8"/>
      <color indexed="9"/>
      <name val="'Frutiger LT Com 45 Light'"/>
    </font>
    <font>
      <b/>
      <sz val="8"/>
      <color indexed="63"/>
      <name val="'Frutiger LT Com 45 Light'"/>
    </font>
    <font>
      <sz val="8"/>
      <color indexed="63"/>
      <name val="'Frutiger LT Com 45 Light'"/>
    </font>
    <font>
      <b/>
      <sz val="9"/>
      <color indexed="8"/>
      <name val="Frutiger LT 45 Light"/>
      <family val="2"/>
    </font>
    <font>
      <b/>
      <sz val="9"/>
      <color theme="1"/>
      <name val="Frutiger LT 45 Light"/>
      <family val="2"/>
    </font>
    <font>
      <b/>
      <sz val="8"/>
      <color indexed="8"/>
      <name val="'Frutiger LT Com 45 Light'"/>
    </font>
    <font>
      <sz val="8"/>
      <color indexed="8"/>
      <name val="'Frutiger LT Com 45 Light'"/>
    </font>
    <font>
      <sz val="10"/>
      <name val="Arial"/>
      <family val="2"/>
    </font>
    <font>
      <sz val="10"/>
      <color rgb="FF000000"/>
      <name val="Arial"/>
      <family val="2"/>
    </font>
    <font>
      <b/>
      <sz val="10"/>
      <name val="Arial"/>
      <family val="2"/>
    </font>
    <font>
      <b/>
      <sz val="8"/>
      <color rgb="FF000000"/>
      <name val="Arial"/>
      <family val="2"/>
    </font>
    <font>
      <sz val="8"/>
      <color rgb="FF333333"/>
      <name val="Arial"/>
      <family val="2"/>
    </font>
    <font>
      <b/>
      <sz val="8"/>
      <color rgb="FF333333"/>
      <name val="Arial"/>
      <family val="2"/>
    </font>
    <font>
      <b/>
      <sz val="8"/>
      <color rgb="FF000000"/>
      <name val="Frutiger LT 45 Light"/>
      <family val="2"/>
    </font>
  </fonts>
  <fills count="16">
    <fill>
      <patternFill patternType="none"/>
    </fill>
    <fill>
      <patternFill patternType="gray125"/>
    </fill>
    <fill>
      <patternFill patternType="solid">
        <fgColor rgb="FFDBE5F1"/>
        <bgColor rgb="FFFFFFFF"/>
      </patternFill>
    </fill>
    <fill>
      <patternFill patternType="solid">
        <fgColor rgb="FF0B64A0"/>
        <bgColor indexed="64"/>
      </patternFill>
    </fill>
    <fill>
      <patternFill patternType="solid">
        <fgColor rgb="FFDBE5F1"/>
        <bgColor indexed="64"/>
      </patternFill>
    </fill>
    <fill>
      <patternFill patternType="solid">
        <fgColor indexed="9"/>
        <bgColor indexed="64"/>
      </patternFill>
    </fill>
    <fill>
      <patternFill patternType="solid">
        <fgColor rgb="FFD8D8D8"/>
        <bgColor indexed="64"/>
      </patternFill>
    </fill>
    <fill>
      <patternFill patternType="solid">
        <fgColor rgb="FFFFFFFF"/>
        <bgColor rgb="FFFFFFFF"/>
      </patternFill>
    </fill>
    <fill>
      <patternFill patternType="solid">
        <fgColor rgb="FF0B64A0"/>
        <bgColor rgb="FFFFFFFF"/>
      </patternFill>
    </fill>
    <fill>
      <patternFill patternType="solid">
        <fgColor rgb="FFD8D8D8"/>
        <bgColor rgb="FFFFFFFF"/>
      </patternFill>
    </fill>
    <fill>
      <patternFill patternType="solid">
        <fgColor rgb="FFFCFDFD"/>
        <bgColor rgb="FFFFFFFF"/>
      </patternFill>
    </fill>
    <fill>
      <patternFill patternType="solid">
        <fgColor indexed="9"/>
        <bgColor indexed="9"/>
      </patternFill>
    </fill>
    <fill>
      <patternFill patternType="solid">
        <fgColor theme="0"/>
        <bgColor indexed="9"/>
      </patternFill>
    </fill>
    <fill>
      <patternFill patternType="solid">
        <fgColor rgb="FF0B64A0"/>
        <bgColor indexed="9"/>
      </patternFill>
    </fill>
    <fill>
      <patternFill patternType="solid">
        <fgColor rgb="FFDBE5F1"/>
        <bgColor indexed="9"/>
      </patternFill>
    </fill>
    <fill>
      <patternFill patternType="solid">
        <fgColor rgb="FFD8D8D8"/>
        <bgColor indexed="9"/>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indexed="8"/>
      </left>
      <right/>
      <top/>
      <bottom/>
      <diagonal/>
    </border>
    <border>
      <left/>
      <right style="thin">
        <color indexed="8"/>
      </right>
      <top/>
      <bottom/>
      <diagonal/>
    </border>
    <border>
      <left style="thin">
        <color indexed="8"/>
      </left>
      <right/>
      <top/>
      <bottom style="thin">
        <color indexed="64"/>
      </bottom>
      <diagonal/>
    </border>
    <border>
      <left/>
      <right style="thin">
        <color indexed="8"/>
      </right>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medium">
        <color indexed="64"/>
      </left>
      <right/>
      <top/>
      <bottom/>
      <diagonal/>
    </border>
    <border>
      <left style="thin">
        <color rgb="FF000000"/>
      </left>
      <right style="thin">
        <color rgb="FFEBEBEB"/>
      </right>
      <top style="thin">
        <color rgb="FF000000"/>
      </top>
      <bottom style="thin">
        <color rgb="FF000000"/>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rgb="FF000000"/>
      </left>
      <right/>
      <top/>
      <bottom style="thin">
        <color rgb="FF000000"/>
      </bottom>
      <diagonal/>
    </border>
    <border>
      <left style="thin">
        <color rgb="FF000000"/>
      </left>
      <right/>
      <top style="thin">
        <color rgb="FF000000"/>
      </top>
      <bottom/>
      <diagonal/>
    </border>
  </borders>
  <cellStyleXfs count="28">
    <xf numFmtId="0" fontId="0" fillId="0" borderId="0"/>
    <xf numFmtId="43" fontId="3" fillId="0" borderId="0" applyFont="0" applyFill="0" applyBorder="0" applyAlignment="0" applyProtection="0"/>
    <xf numFmtId="164" fontId="3"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5" fillId="0" borderId="0"/>
    <xf numFmtId="43" fontId="2" fillId="0" borderId="0" applyFont="0" applyFill="0" applyBorder="0" applyAlignment="0" applyProtection="0"/>
    <xf numFmtId="0" fontId="2" fillId="0" borderId="0"/>
    <xf numFmtId="43" fontId="1" fillId="0" borderId="0" applyFont="0" applyFill="0" applyBorder="0" applyAlignment="0" applyProtection="0"/>
    <xf numFmtId="0" fontId="16" fillId="0" borderId="0"/>
    <xf numFmtId="0" fontId="18" fillId="0" borderId="0"/>
    <xf numFmtId="0" fontId="23" fillId="0" borderId="0"/>
    <xf numFmtId="0" fontId="41" fillId="0" borderId="0"/>
    <xf numFmtId="0" fontId="42" fillId="0" borderId="0"/>
  </cellStyleXfs>
  <cellXfs count="222">
    <xf numFmtId="0" fontId="0" fillId="0" borderId="0" xfId="0"/>
    <xf numFmtId="43" fontId="0" fillId="0" borderId="0" xfId="1" applyFont="1"/>
    <xf numFmtId="0" fontId="10" fillId="0" borderId="0" xfId="0" applyFont="1"/>
    <xf numFmtId="43" fontId="12" fillId="2" borderId="6" xfId="20" applyFont="1" applyFill="1" applyBorder="1" applyAlignment="1">
      <alignment horizontal="left" vertical="center" wrapText="1" indent="1"/>
    </xf>
    <xf numFmtId="0" fontId="7" fillId="0" borderId="0" xfId="0" applyFont="1"/>
    <xf numFmtId="4" fontId="7" fillId="0" borderId="0" xfId="0" applyNumberFormat="1" applyFont="1" applyBorder="1" applyAlignment="1">
      <alignment horizontal="right" vertical="center" wrapText="1"/>
    </xf>
    <xf numFmtId="0" fontId="15" fillId="0" borderId="0" xfId="0" applyFont="1"/>
    <xf numFmtId="4" fontId="13" fillId="0" borderId="0" xfId="0" applyNumberFormat="1" applyFont="1" applyFill="1" applyBorder="1" applyAlignment="1">
      <alignment horizontal="right" vertical="center" indent="1"/>
    </xf>
    <xf numFmtId="4" fontId="13" fillId="0" borderId="5" xfId="0" applyNumberFormat="1" applyFont="1" applyFill="1" applyBorder="1" applyAlignment="1">
      <alignment horizontal="right" vertical="center" indent="1"/>
    </xf>
    <xf numFmtId="43" fontId="12" fillId="2" borderId="7" xfId="20" applyFont="1" applyFill="1" applyBorder="1" applyAlignment="1">
      <alignment horizontal="right" vertical="center" wrapText="1" indent="1"/>
    </xf>
    <xf numFmtId="0" fontId="13" fillId="0" borderId="4" xfId="0" applyFont="1" applyFill="1" applyBorder="1" applyAlignment="1">
      <alignment horizontal="left" vertical="center" indent="1"/>
    </xf>
    <xf numFmtId="4" fontId="7" fillId="0" borderId="0" xfId="0" applyNumberFormat="1" applyFont="1" applyBorder="1" applyAlignment="1">
      <alignment horizontal="right" vertical="center"/>
    </xf>
    <xf numFmtId="0" fontId="7" fillId="0" borderId="0" xfId="0" applyFont="1" applyAlignment="1">
      <alignment horizontal="center" vertical="center" wrapText="1"/>
    </xf>
    <xf numFmtId="0" fontId="7" fillId="0" borderId="4" xfId="0" applyFont="1" applyBorder="1" applyAlignment="1">
      <alignment horizontal="left" vertical="center" indent="1"/>
    </xf>
    <xf numFmtId="4" fontId="7" fillId="0" borderId="0" xfId="0" applyNumberFormat="1" applyFont="1" applyBorder="1" applyAlignment="1">
      <alignment horizontal="right" vertical="center" indent="1"/>
    </xf>
    <xf numFmtId="4" fontId="7" fillId="0" borderId="5" xfId="0" applyNumberFormat="1" applyFont="1" applyBorder="1" applyAlignment="1">
      <alignment horizontal="right" vertical="center" indent="1"/>
    </xf>
    <xf numFmtId="0" fontId="8" fillId="0" borderId="0" xfId="0" applyFont="1"/>
    <xf numFmtId="43" fontId="12" fillId="2" borderId="1" xfId="20" applyFont="1" applyFill="1" applyBorder="1" applyAlignment="1">
      <alignment horizontal="left" vertical="center" wrapText="1" indent="1"/>
    </xf>
    <xf numFmtId="43" fontId="12" fillId="2" borderId="2" xfId="20" applyFont="1" applyFill="1" applyBorder="1" applyAlignment="1">
      <alignment horizontal="right" vertical="center" indent="1"/>
    </xf>
    <xf numFmtId="43" fontId="12" fillId="2" borderId="3" xfId="20" applyFont="1" applyFill="1" applyBorder="1" applyAlignment="1">
      <alignment horizontal="right" vertical="center" indent="1"/>
    </xf>
    <xf numFmtId="0" fontId="7" fillId="0" borderId="4" xfId="0" applyFont="1" applyBorder="1" applyAlignment="1">
      <alignment vertical="center"/>
    </xf>
    <xf numFmtId="4" fontId="7" fillId="0" borderId="5" xfId="0" applyNumberFormat="1" applyFont="1" applyBorder="1" applyAlignment="1">
      <alignment horizontal="right" vertical="center"/>
    </xf>
    <xf numFmtId="2" fontId="7" fillId="0" borderId="4" xfId="0" applyNumberFormat="1" applyFont="1" applyBorder="1" applyAlignment="1">
      <alignment horizontal="left" vertical="center" indent="1"/>
    </xf>
    <xf numFmtId="43" fontId="12" fillId="2" borderId="3" xfId="20" applyFont="1" applyFill="1" applyBorder="1" applyAlignment="1">
      <alignment vertical="center"/>
    </xf>
    <xf numFmtId="0" fontId="9" fillId="3" borderId="10"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0" xfId="0" applyFont="1" applyFill="1" applyBorder="1" applyAlignment="1">
      <alignment horizontal="center" vertical="center" wrapText="1"/>
    </xf>
    <xf numFmtId="0" fontId="9" fillId="3" borderId="5" xfId="0" applyFont="1" applyFill="1" applyBorder="1" applyAlignment="1">
      <alignment horizontal="center" vertical="center"/>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8" fillId="0" borderId="8" xfId="0" applyFont="1" applyBorder="1" applyAlignment="1">
      <alignment horizontal="left" vertical="center" wrapText="1"/>
    </xf>
    <xf numFmtId="0" fontId="6" fillId="0" borderId="9" xfId="0" applyFont="1" applyBorder="1" applyAlignment="1">
      <alignment horizontal="right" vertical="center" wrapText="1" indent="1"/>
    </xf>
    <xf numFmtId="0" fontId="7" fillId="0" borderId="9" xfId="0" applyFont="1" applyBorder="1" applyAlignment="1">
      <alignment horizontal="right" vertical="center" wrapText="1" indent="1"/>
    </xf>
    <xf numFmtId="0" fontId="6" fillId="0" borderId="10" xfId="0" applyFont="1" applyBorder="1" applyAlignment="1">
      <alignment horizontal="right" vertical="center" wrapText="1" indent="1"/>
    </xf>
    <xf numFmtId="0" fontId="7" fillId="0" borderId="4" xfId="0" applyFont="1" applyBorder="1" applyAlignment="1">
      <alignment horizontal="left" vertical="center" wrapText="1"/>
    </xf>
    <xf numFmtId="4" fontId="7" fillId="0" borderId="0" xfId="0" applyNumberFormat="1" applyFont="1" applyBorder="1" applyAlignment="1">
      <alignment horizontal="right" vertical="center" wrapText="1" indent="1"/>
    </xf>
    <xf numFmtId="4" fontId="7" fillId="0" borderId="5" xfId="0" applyNumberFormat="1" applyFont="1" applyBorder="1" applyAlignment="1">
      <alignment horizontal="right" vertical="center" wrapText="1" indent="1"/>
    </xf>
    <xf numFmtId="0" fontId="8" fillId="0" borderId="4" xfId="0" applyFont="1" applyBorder="1" applyAlignment="1">
      <alignment horizontal="left" vertical="center" wrapText="1"/>
    </xf>
    <xf numFmtId="0" fontId="6" fillId="0" borderId="0" xfId="0" applyFont="1" applyBorder="1" applyAlignment="1">
      <alignment horizontal="right" vertical="center" wrapText="1" indent="1"/>
    </xf>
    <xf numFmtId="0" fontId="7" fillId="0" borderId="0" xfId="0" applyFont="1" applyBorder="1" applyAlignment="1">
      <alignment horizontal="right" vertical="center" wrapText="1" indent="1"/>
    </xf>
    <xf numFmtId="0" fontId="7" fillId="0" borderId="5" xfId="0" applyFont="1" applyBorder="1" applyAlignment="1">
      <alignment horizontal="right" vertical="center" wrapText="1" indent="1"/>
    </xf>
    <xf numFmtId="0" fontId="8" fillId="4" borderId="11" xfId="0" applyFont="1" applyFill="1" applyBorder="1" applyAlignment="1">
      <alignment horizontal="left" vertical="center" wrapText="1"/>
    </xf>
    <xf numFmtId="4" fontId="8" fillId="4" borderId="12" xfId="0" applyNumberFormat="1" applyFont="1" applyFill="1" applyBorder="1" applyAlignment="1">
      <alignment horizontal="right" vertical="center" wrapText="1" indent="1"/>
    </xf>
    <xf numFmtId="4" fontId="8" fillId="4" borderId="13" xfId="0" applyNumberFormat="1" applyFont="1" applyFill="1" applyBorder="1" applyAlignment="1">
      <alignment horizontal="right" vertical="center" wrapText="1" indent="1"/>
    </xf>
    <xf numFmtId="0" fontId="9" fillId="3" borderId="2" xfId="0" applyFont="1" applyFill="1" applyBorder="1" applyAlignment="1">
      <alignment horizontal="center" vertical="center" wrapText="1"/>
    </xf>
    <xf numFmtId="0" fontId="6" fillId="0" borderId="5" xfId="0" applyFont="1" applyBorder="1" applyAlignment="1">
      <alignment horizontal="right" vertical="center" wrapText="1" indent="1"/>
    </xf>
    <xf numFmtId="0" fontId="11" fillId="0" borderId="4" xfId="0" applyFont="1" applyBorder="1" applyAlignment="1">
      <alignment horizontal="left" vertical="center" wrapText="1"/>
    </xf>
    <xf numFmtId="0" fontId="11" fillId="0" borderId="0" xfId="0" applyFont="1" applyBorder="1" applyAlignment="1">
      <alignment horizontal="right" vertical="center" wrapText="1" indent="1"/>
    </xf>
    <xf numFmtId="0" fontId="11" fillId="0" borderId="5" xfId="0" applyFont="1" applyBorder="1" applyAlignment="1">
      <alignment horizontal="right" vertical="center" wrapText="1" indent="1"/>
    </xf>
    <xf numFmtId="0" fontId="11" fillId="0" borderId="4" xfId="0" applyFont="1" applyBorder="1" applyAlignment="1">
      <alignment horizontal="left" vertical="center" wrapText="1" indent="1"/>
    </xf>
    <xf numFmtId="4" fontId="11" fillId="0" borderId="0" xfId="0" applyNumberFormat="1" applyFont="1" applyBorder="1" applyAlignment="1">
      <alignment horizontal="right" vertical="center" wrapText="1" indent="1"/>
    </xf>
    <xf numFmtId="4" fontId="11" fillId="0" borderId="5" xfId="0" applyNumberFormat="1" applyFont="1" applyBorder="1" applyAlignment="1">
      <alignment horizontal="right" vertical="center" wrapText="1" indent="1"/>
    </xf>
    <xf numFmtId="43" fontId="11" fillId="0" borderId="0" xfId="1" applyFont="1" applyBorder="1" applyAlignment="1">
      <alignment horizontal="right" vertical="center" wrapText="1" indent="1"/>
    </xf>
    <xf numFmtId="0" fontId="7" fillId="0" borderId="4" xfId="0" applyFont="1" applyBorder="1" applyAlignment="1">
      <alignment horizontal="left" vertical="center" wrapText="1" indent="1"/>
    </xf>
    <xf numFmtId="0" fontId="8" fillId="0" borderId="4" xfId="0" applyFont="1" applyBorder="1" applyAlignment="1">
      <alignment horizontal="left" vertical="center" wrapText="1" indent="1"/>
    </xf>
    <xf numFmtId="0" fontId="11" fillId="0" borderId="8" xfId="0" applyFont="1" applyBorder="1" applyAlignment="1">
      <alignment horizontal="left" vertical="center" wrapText="1" indent="1"/>
    </xf>
    <xf numFmtId="0" fontId="0" fillId="0" borderId="9" xfId="0" applyBorder="1"/>
    <xf numFmtId="0" fontId="0" fillId="0" borderId="10" xfId="0" applyBorder="1"/>
    <xf numFmtId="0" fontId="7" fillId="0" borderId="11" xfId="0" applyFont="1" applyBorder="1" applyAlignment="1">
      <alignment horizontal="left" vertical="center" wrapText="1" indent="1"/>
    </xf>
    <xf numFmtId="4" fontId="7" fillId="0" borderId="12" xfId="0" applyNumberFormat="1" applyFont="1" applyBorder="1" applyAlignment="1">
      <alignment horizontal="right" vertical="center" wrapText="1" indent="1"/>
    </xf>
    <xf numFmtId="4" fontId="7" fillId="0" borderId="13" xfId="0" applyNumberFormat="1" applyFont="1" applyBorder="1" applyAlignment="1">
      <alignment horizontal="right" vertical="center" wrapText="1" indent="1"/>
    </xf>
    <xf numFmtId="0" fontId="8" fillId="4" borderId="1" xfId="0" applyFont="1" applyFill="1" applyBorder="1" applyAlignment="1">
      <alignment horizontal="left" vertical="center" wrapText="1" indent="1"/>
    </xf>
    <xf numFmtId="4" fontId="8" fillId="4" borderId="2" xfId="0" applyNumberFormat="1" applyFont="1" applyFill="1" applyBorder="1" applyAlignment="1">
      <alignment horizontal="right" vertical="center" wrapText="1" indent="1"/>
    </xf>
    <xf numFmtId="4" fontId="8" fillId="4" borderId="3" xfId="0" applyNumberFormat="1" applyFont="1" applyFill="1" applyBorder="1" applyAlignment="1">
      <alignment horizontal="right" vertical="center" wrapText="1" indent="1"/>
    </xf>
    <xf numFmtId="0" fontId="11" fillId="0" borderId="11" xfId="0" applyFont="1" applyBorder="1" applyAlignment="1">
      <alignment horizontal="left" vertical="center" wrapText="1" indent="1"/>
    </xf>
    <xf numFmtId="4" fontId="11" fillId="0" borderId="12" xfId="0" applyNumberFormat="1" applyFont="1" applyBorder="1" applyAlignment="1">
      <alignment horizontal="right" vertical="center" wrapText="1" indent="1"/>
    </xf>
    <xf numFmtId="4" fontId="17" fillId="5" borderId="0" xfId="0" applyNumberFormat="1" applyFont="1" applyFill="1" applyBorder="1" applyAlignment="1">
      <alignment horizontal="right"/>
    </xf>
    <xf numFmtId="0" fontId="0" fillId="0" borderId="0" xfId="0" applyBorder="1"/>
    <xf numFmtId="4" fontId="0" fillId="0" borderId="0" xfId="0" applyNumberFormat="1"/>
    <xf numFmtId="0" fontId="8" fillId="6" borderId="1" xfId="0" applyFont="1" applyFill="1" applyBorder="1" applyAlignment="1">
      <alignment horizontal="left" vertical="center" wrapText="1" indent="1"/>
    </xf>
    <xf numFmtId="4" fontId="8" fillId="6" borderId="2" xfId="0" applyNumberFormat="1" applyFont="1" applyFill="1" applyBorder="1" applyAlignment="1">
      <alignment horizontal="right" vertical="center" wrapText="1" indent="1"/>
    </xf>
    <xf numFmtId="4" fontId="8" fillId="6" borderId="3" xfId="0" applyNumberFormat="1" applyFont="1" applyFill="1" applyBorder="1" applyAlignment="1">
      <alignment horizontal="right" vertical="center" wrapText="1" indent="1"/>
    </xf>
    <xf numFmtId="0" fontId="8" fillId="6" borderId="11" xfId="0" applyFont="1" applyFill="1" applyBorder="1" applyAlignment="1">
      <alignment horizontal="left" vertical="center" wrapText="1" indent="1"/>
    </xf>
    <xf numFmtId="4" fontId="8" fillId="6" borderId="12" xfId="0" applyNumberFormat="1" applyFont="1" applyFill="1" applyBorder="1" applyAlignment="1">
      <alignment horizontal="right" vertical="center" wrapText="1" indent="1"/>
    </xf>
    <xf numFmtId="4" fontId="8" fillId="6" borderId="13" xfId="0" applyNumberFormat="1" applyFont="1" applyFill="1" applyBorder="1" applyAlignment="1">
      <alignment horizontal="right" vertical="center" wrapText="1" indent="1"/>
    </xf>
    <xf numFmtId="0" fontId="8" fillId="6" borderId="1" xfId="0" applyFont="1" applyFill="1" applyBorder="1" applyAlignment="1">
      <alignment horizontal="left" vertical="center" wrapText="1"/>
    </xf>
    <xf numFmtId="4" fontId="11" fillId="0" borderId="13" xfId="0" applyNumberFormat="1" applyFont="1" applyBorder="1" applyAlignment="1">
      <alignment horizontal="right" vertical="center" wrapText="1" indent="1"/>
    </xf>
    <xf numFmtId="0" fontId="19" fillId="7" borderId="0" xfId="24" applyFont="1" applyFill="1" applyAlignment="1">
      <alignment horizontal="left"/>
    </xf>
    <xf numFmtId="0" fontId="18" fillId="0" borderId="0" xfId="24"/>
    <xf numFmtId="0" fontId="19" fillId="7" borderId="0" xfId="25" applyFont="1" applyFill="1" applyAlignment="1">
      <alignment horizontal="left"/>
    </xf>
    <xf numFmtId="0" fontId="23" fillId="0" borderId="0" xfId="25"/>
    <xf numFmtId="0" fontId="26" fillId="7" borderId="0" xfId="0" applyFont="1" applyFill="1" applyAlignment="1">
      <alignment horizontal="left"/>
    </xf>
    <xf numFmtId="49" fontId="22" fillId="7" borderId="18" xfId="0" applyNumberFormat="1" applyFont="1" applyFill="1" applyBorder="1" applyAlignment="1">
      <alignment horizontal="left" vertical="center"/>
    </xf>
    <xf numFmtId="167" fontId="22" fillId="7" borderId="0" xfId="0" applyNumberFormat="1" applyFont="1" applyFill="1" applyAlignment="1">
      <alignment horizontal="right" vertical="center"/>
    </xf>
    <xf numFmtId="167" fontId="12" fillId="7" borderId="19" xfId="0" applyNumberFormat="1" applyFont="1" applyFill="1" applyBorder="1" applyAlignment="1">
      <alignment horizontal="right" vertical="center"/>
    </xf>
    <xf numFmtId="49" fontId="12" fillId="2" borderId="14" xfId="0" applyNumberFormat="1" applyFont="1" applyFill="1" applyBorder="1" applyAlignment="1">
      <alignment horizontal="left" vertical="center"/>
    </xf>
    <xf numFmtId="167" fontId="12" fillId="2" borderId="20" xfId="0" applyNumberFormat="1" applyFont="1" applyFill="1" applyBorder="1" applyAlignment="1">
      <alignment horizontal="right" vertical="center"/>
    </xf>
    <xf numFmtId="167" fontId="12" fillId="2" borderId="21" xfId="0" applyNumberFormat="1" applyFont="1" applyFill="1" applyBorder="1" applyAlignment="1">
      <alignment horizontal="right" vertical="center"/>
    </xf>
    <xf numFmtId="0" fontId="27" fillId="7" borderId="0" xfId="24" applyFont="1" applyFill="1" applyAlignment="1">
      <alignment horizontal="left"/>
    </xf>
    <xf numFmtId="49" fontId="30" fillId="7" borderId="0" xfId="24" applyNumberFormat="1" applyFont="1" applyFill="1" applyAlignment="1">
      <alignment horizontal="center" vertical="center"/>
    </xf>
    <xf numFmtId="0" fontId="32" fillId="7" borderId="0" xfId="25" applyFont="1" applyFill="1" applyAlignment="1">
      <alignment horizontal="left"/>
    </xf>
    <xf numFmtId="0" fontId="14" fillId="0" borderId="0" xfId="0" applyFont="1" applyAlignment="1">
      <alignment horizontal="left" vertical="center"/>
    </xf>
    <xf numFmtId="0" fontId="3" fillId="0" borderId="0" xfId="17"/>
    <xf numFmtId="0" fontId="14" fillId="0" borderId="0" xfId="0" applyFont="1" applyFill="1" applyBorder="1" applyAlignment="1">
      <alignment horizontal="left" vertical="center"/>
    </xf>
    <xf numFmtId="0" fontId="37" fillId="11" borderId="0" xfId="0" applyFont="1" applyFill="1" applyAlignment="1">
      <alignment horizontal="left" vertical="center"/>
    </xf>
    <xf numFmtId="0" fontId="14" fillId="0" borderId="0" xfId="0" applyFont="1" applyAlignment="1">
      <alignment horizontal="right" vertical="center"/>
    </xf>
    <xf numFmtId="0" fontId="32" fillId="7" borderId="0" xfId="0" applyFont="1" applyFill="1" applyAlignment="1">
      <alignment horizontal="left"/>
    </xf>
    <xf numFmtId="0" fontId="38" fillId="0" borderId="0" xfId="21" applyFont="1" applyAlignment="1">
      <alignment vertical="center"/>
    </xf>
    <xf numFmtId="0" fontId="38" fillId="0" borderId="0" xfId="21" applyFont="1" applyAlignment="1">
      <alignment horizontal="right" vertical="center"/>
    </xf>
    <xf numFmtId="0" fontId="32" fillId="7" borderId="0" xfId="24" applyFont="1" applyFill="1" applyAlignment="1">
      <alignment horizontal="left"/>
    </xf>
    <xf numFmtId="49" fontId="31" fillId="7" borderId="0" xfId="24" applyNumberFormat="1" applyFont="1" applyFill="1" applyAlignment="1">
      <alignment horizontal="right" vertical="center"/>
    </xf>
    <xf numFmtId="0" fontId="14" fillId="0" borderId="0" xfId="0" applyFont="1" applyAlignment="1">
      <alignment horizontal="left" vertical="top"/>
    </xf>
    <xf numFmtId="49" fontId="31" fillId="7" borderId="0" xfId="24" applyNumberFormat="1" applyFont="1" applyFill="1" applyAlignment="1">
      <alignment horizontal="right" vertical="top"/>
    </xf>
    <xf numFmtId="0" fontId="15" fillId="0" borderId="0" xfId="17" applyFont="1"/>
    <xf numFmtId="0" fontId="14" fillId="0" borderId="0" xfId="17" applyFont="1" applyAlignment="1">
      <alignment vertical="center"/>
    </xf>
    <xf numFmtId="0" fontId="14" fillId="0" borderId="0" xfId="0" applyFont="1" applyAlignment="1">
      <alignment vertical="center"/>
    </xf>
    <xf numFmtId="0" fontId="7" fillId="0" borderId="0" xfId="17" applyFont="1"/>
    <xf numFmtId="39" fontId="35" fillId="14" borderId="2" xfId="0" applyNumberFormat="1" applyFont="1" applyFill="1" applyBorder="1" applyAlignment="1">
      <alignment horizontal="right" vertical="center"/>
    </xf>
    <xf numFmtId="39" fontId="35" fillId="15" borderId="2" xfId="0" applyNumberFormat="1" applyFont="1" applyFill="1" applyBorder="1" applyAlignment="1">
      <alignment horizontal="right" vertical="center"/>
    </xf>
    <xf numFmtId="39" fontId="36" fillId="11" borderId="12" xfId="0" applyNumberFormat="1" applyFont="1" applyFill="1" applyBorder="1" applyAlignment="1">
      <alignment horizontal="right" vertical="center"/>
    </xf>
    <xf numFmtId="49" fontId="28" fillId="7" borderId="18" xfId="0" applyNumberFormat="1" applyFont="1" applyFill="1" applyBorder="1" applyAlignment="1">
      <alignment horizontal="left" vertical="center" wrapText="1"/>
    </xf>
    <xf numFmtId="39" fontId="28" fillId="10" borderId="0" xfId="0" applyNumberFormat="1" applyFont="1" applyFill="1" applyAlignment="1">
      <alignment horizontal="right" vertical="center"/>
    </xf>
    <xf numFmtId="39" fontId="28" fillId="10" borderId="19" xfId="0" applyNumberFormat="1" applyFont="1" applyFill="1" applyBorder="1" applyAlignment="1">
      <alignment horizontal="right" vertical="center"/>
    </xf>
    <xf numFmtId="49" fontId="28" fillId="7" borderId="27" xfId="0" applyNumberFormat="1" applyFont="1" applyFill="1" applyBorder="1" applyAlignment="1">
      <alignment horizontal="left" vertical="center" wrapText="1"/>
    </xf>
    <xf numFmtId="39" fontId="28" fillId="10" borderId="12" xfId="0" applyNumberFormat="1" applyFont="1" applyFill="1" applyBorder="1" applyAlignment="1">
      <alignment horizontal="right" vertical="center"/>
    </xf>
    <xf numFmtId="39" fontId="28" fillId="10" borderId="28" xfId="0" applyNumberFormat="1" applyFont="1" applyFill="1" applyBorder="1" applyAlignment="1">
      <alignment horizontal="right" vertical="center"/>
    </xf>
    <xf numFmtId="49" fontId="39" fillId="15" borderId="29" xfId="0" applyNumberFormat="1" applyFont="1" applyFill="1" applyBorder="1" applyAlignment="1">
      <alignment horizontal="left" vertical="center" wrapText="1"/>
    </xf>
    <xf numFmtId="39" fontId="35" fillId="15" borderId="30" xfId="0" applyNumberFormat="1" applyFont="1" applyFill="1" applyBorder="1" applyAlignment="1">
      <alignment horizontal="right" vertical="center"/>
    </xf>
    <xf numFmtId="49" fontId="40" fillId="11" borderId="23" xfId="0" applyNumberFormat="1" applyFont="1" applyFill="1" applyBorder="1" applyAlignment="1">
      <alignment horizontal="left" vertical="center" wrapText="1"/>
    </xf>
    <xf numFmtId="39" fontId="36" fillId="11" borderId="0" xfId="0" applyNumberFormat="1" applyFont="1" applyFill="1" applyAlignment="1">
      <alignment horizontal="right" vertical="center"/>
    </xf>
    <xf numFmtId="39" fontId="36" fillId="11" borderId="24" xfId="0" applyNumberFormat="1" applyFont="1" applyFill="1" applyBorder="1" applyAlignment="1">
      <alignment horizontal="right" vertical="center"/>
    </xf>
    <xf numFmtId="49" fontId="40" fillId="11" borderId="25" xfId="0" applyNumberFormat="1" applyFont="1" applyFill="1" applyBorder="1" applyAlignment="1">
      <alignment horizontal="left" vertical="center" wrapText="1"/>
    </xf>
    <xf numFmtId="39" fontId="36" fillId="11" borderId="26" xfId="0" applyNumberFormat="1" applyFont="1" applyFill="1" applyBorder="1" applyAlignment="1">
      <alignment horizontal="right" vertical="center"/>
    </xf>
    <xf numFmtId="49" fontId="36" fillId="12" borderId="23" xfId="0" applyNumberFormat="1" applyFont="1" applyFill="1" applyBorder="1" applyAlignment="1">
      <alignment horizontal="left" vertical="center" wrapText="1"/>
    </xf>
    <xf numFmtId="39" fontId="36" fillId="12" borderId="0" xfId="0" applyNumberFormat="1" applyFont="1" applyFill="1" applyAlignment="1">
      <alignment horizontal="right" vertical="center"/>
    </xf>
    <xf numFmtId="39" fontId="36" fillId="12" borderId="24" xfId="0" applyNumberFormat="1" applyFont="1" applyFill="1" applyBorder="1" applyAlignment="1">
      <alignment horizontal="right" vertical="center"/>
    </xf>
    <xf numFmtId="49" fontId="29" fillId="2" borderId="31" xfId="0" applyNumberFormat="1" applyFont="1" applyFill="1" applyBorder="1" applyAlignment="1">
      <alignment horizontal="left" vertical="center" wrapText="1"/>
    </xf>
    <xf numFmtId="39" fontId="29" fillId="2" borderId="2" xfId="0" applyNumberFormat="1" applyFont="1" applyFill="1" applyBorder="1" applyAlignment="1">
      <alignment horizontal="right" vertical="center"/>
    </xf>
    <xf numFmtId="39" fontId="29" fillId="2" borderId="32" xfId="0" applyNumberFormat="1" applyFont="1" applyFill="1" applyBorder="1" applyAlignment="1">
      <alignment horizontal="right" vertical="center"/>
    </xf>
    <xf numFmtId="49" fontId="33" fillId="7" borderId="0" xfId="24" applyNumberFormat="1" applyFont="1" applyFill="1" applyBorder="1" applyAlignment="1">
      <alignment vertical="top"/>
    </xf>
    <xf numFmtId="43" fontId="0" fillId="0" borderId="0" xfId="0" applyNumberFormat="1"/>
    <xf numFmtId="0" fontId="3" fillId="0" borderId="0" xfId="17" applyAlignment="1">
      <alignment horizontal="right"/>
    </xf>
    <xf numFmtId="0" fontId="7" fillId="0" borderId="33" xfId="0" applyFont="1" applyFill="1" applyBorder="1" applyAlignment="1">
      <alignment horizontal="left" vertical="center" wrapText="1"/>
    </xf>
    <xf numFmtId="4" fontId="8" fillId="0" borderId="5" xfId="0" applyNumberFormat="1" applyFont="1" applyBorder="1" applyAlignment="1">
      <alignment horizontal="right" vertical="center" wrapText="1" indent="1"/>
    </xf>
    <xf numFmtId="0" fontId="8" fillId="4" borderId="1" xfId="0" applyFont="1" applyFill="1" applyBorder="1" applyAlignment="1">
      <alignment horizontal="left" vertical="center" wrapText="1"/>
    </xf>
    <xf numFmtId="43" fontId="11" fillId="0" borderId="5" xfId="1" applyFont="1" applyBorder="1" applyAlignment="1">
      <alignment horizontal="right" vertical="center" wrapText="1" indent="1"/>
    </xf>
    <xf numFmtId="49" fontId="29" fillId="9" borderId="31" xfId="0" applyNumberFormat="1" applyFont="1" applyFill="1" applyBorder="1" applyAlignment="1">
      <alignment horizontal="left" vertical="center" wrapText="1"/>
    </xf>
    <xf numFmtId="39" fontId="29" fillId="9" borderId="2" xfId="0" applyNumberFormat="1" applyFont="1" applyFill="1" applyBorder="1" applyAlignment="1">
      <alignment horizontal="right" vertical="center"/>
    </xf>
    <xf numFmtId="39" fontId="29" fillId="9" borderId="32" xfId="0" applyNumberFormat="1" applyFont="1" applyFill="1" applyBorder="1" applyAlignment="1">
      <alignment horizontal="right" vertical="center"/>
    </xf>
    <xf numFmtId="49" fontId="22" fillId="7" borderId="18" xfId="0" applyNumberFormat="1" applyFont="1" applyFill="1" applyBorder="1" applyAlignment="1">
      <alignment horizontal="left" vertical="center" wrapText="1"/>
    </xf>
    <xf numFmtId="168" fontId="12" fillId="7" borderId="19" xfId="0" applyNumberFormat="1" applyFont="1" applyFill="1" applyBorder="1" applyAlignment="1">
      <alignment horizontal="right" vertical="center"/>
    </xf>
    <xf numFmtId="167" fontId="12" fillId="9" borderId="20" xfId="0" applyNumberFormat="1" applyFont="1" applyFill="1" applyBorder="1" applyAlignment="1">
      <alignment horizontal="right" vertical="center"/>
    </xf>
    <xf numFmtId="167" fontId="12" fillId="9" borderId="21" xfId="0" applyNumberFormat="1" applyFont="1" applyFill="1" applyBorder="1" applyAlignment="1">
      <alignment horizontal="right" vertical="center"/>
    </xf>
    <xf numFmtId="167" fontId="22" fillId="7" borderId="19" xfId="0" applyNumberFormat="1" applyFont="1" applyFill="1" applyBorder="1" applyAlignment="1">
      <alignment horizontal="right" vertical="center"/>
    </xf>
    <xf numFmtId="167" fontId="12" fillId="7" borderId="0" xfId="0" applyNumberFormat="1" applyFont="1" applyFill="1" applyAlignment="1">
      <alignment horizontal="right" vertical="center"/>
    </xf>
    <xf numFmtId="167" fontId="28" fillId="7" borderId="0" xfId="0" applyNumberFormat="1" applyFont="1" applyFill="1" applyAlignment="1">
      <alignment horizontal="right" vertical="center"/>
    </xf>
    <xf numFmtId="167" fontId="28" fillId="7" borderId="19" xfId="0" applyNumberFormat="1" applyFont="1" applyFill="1" applyBorder="1" applyAlignment="1">
      <alignment horizontal="right" vertical="center"/>
    </xf>
    <xf numFmtId="0" fontId="39" fillId="13" borderId="35" xfId="0" applyFont="1" applyFill="1" applyBorder="1" applyAlignment="1">
      <alignment horizontal="left" vertical="center"/>
    </xf>
    <xf numFmtId="49" fontId="34" fillId="13" borderId="36" xfId="0" applyNumberFormat="1" applyFont="1" applyFill="1" applyBorder="1" applyAlignment="1">
      <alignment horizontal="center" vertical="center"/>
    </xf>
    <xf numFmtId="49" fontId="34" fillId="13" borderId="37" xfId="0" applyNumberFormat="1" applyFont="1" applyFill="1" applyBorder="1" applyAlignment="1">
      <alignment horizontal="center" vertical="center"/>
    </xf>
    <xf numFmtId="39" fontId="28" fillId="7" borderId="0" xfId="0" applyNumberFormat="1" applyFont="1" applyFill="1" applyAlignment="1">
      <alignment horizontal="right" vertical="center"/>
    </xf>
    <xf numFmtId="39" fontId="28" fillId="7" borderId="19" xfId="0" applyNumberFormat="1" applyFont="1" applyFill="1" applyBorder="1" applyAlignment="1">
      <alignment horizontal="right" vertical="center"/>
    </xf>
    <xf numFmtId="49" fontId="28" fillId="7" borderId="38" xfId="0" applyNumberFormat="1" applyFont="1" applyFill="1" applyBorder="1" applyAlignment="1">
      <alignment horizontal="left" vertical="center" wrapText="1"/>
    </xf>
    <xf numFmtId="39" fontId="28" fillId="7" borderId="16" xfId="0" applyNumberFormat="1" applyFont="1" applyFill="1" applyBorder="1" applyAlignment="1">
      <alignment horizontal="right" vertical="center"/>
    </xf>
    <xf numFmtId="39" fontId="28" fillId="7" borderId="17" xfId="0" applyNumberFormat="1" applyFont="1" applyFill="1" applyBorder="1" applyAlignment="1">
      <alignment horizontal="right" vertical="center"/>
    </xf>
    <xf numFmtId="49" fontId="21" fillId="8" borderId="16" xfId="0" applyNumberFormat="1" applyFont="1" applyFill="1" applyBorder="1" applyAlignment="1">
      <alignment horizontal="center" vertical="center"/>
    </xf>
    <xf numFmtId="49" fontId="21" fillId="8" borderId="17" xfId="0" applyNumberFormat="1" applyFont="1" applyFill="1" applyBorder="1" applyAlignment="1">
      <alignment horizontal="center" vertical="center"/>
    </xf>
    <xf numFmtId="49" fontId="21" fillId="8" borderId="20" xfId="0" applyNumberFormat="1" applyFont="1" applyFill="1" applyBorder="1" applyAlignment="1">
      <alignment horizontal="center" vertical="center"/>
    </xf>
    <xf numFmtId="49" fontId="21" fillId="8" borderId="21" xfId="0" applyNumberFormat="1" applyFont="1" applyFill="1" applyBorder="1" applyAlignment="1">
      <alignment horizontal="center" vertical="center"/>
    </xf>
    <xf numFmtId="0" fontId="37" fillId="11" borderId="0" xfId="0" applyFont="1" applyFill="1" applyAlignment="1">
      <alignment horizontal="right" vertical="center"/>
    </xf>
    <xf numFmtId="49" fontId="35" fillId="14" borderId="29" xfId="0" applyNumberFormat="1" applyFont="1" applyFill="1" applyBorder="1" applyAlignment="1">
      <alignment horizontal="left" vertical="center" wrapText="1"/>
    </xf>
    <xf numFmtId="39" fontId="35" fillId="14" borderId="30" xfId="0" applyNumberFormat="1" applyFont="1" applyFill="1" applyBorder="1" applyAlignment="1">
      <alignment horizontal="right" vertical="center"/>
    </xf>
    <xf numFmtId="0" fontId="21" fillId="8" borderId="39" xfId="0" applyFont="1" applyFill="1" applyBorder="1" applyAlignment="1">
      <alignment horizontal="center"/>
    </xf>
    <xf numFmtId="49" fontId="21" fillId="8" borderId="22" xfId="0" applyNumberFormat="1" applyFont="1" applyFill="1" applyBorder="1" applyAlignment="1">
      <alignment horizontal="center" vertical="center"/>
    </xf>
    <xf numFmtId="49" fontId="12" fillId="7" borderId="0" xfId="0" applyNumberFormat="1" applyFont="1" applyFill="1" applyAlignment="1">
      <alignment horizontal="left" vertical="center"/>
    </xf>
    <xf numFmtId="49" fontId="12" fillId="9" borderId="14" xfId="0" applyNumberFormat="1" applyFont="1" applyFill="1" applyBorder="1" applyAlignment="1">
      <alignment horizontal="left" vertical="center"/>
    </xf>
    <xf numFmtId="49" fontId="28" fillId="7" borderId="18" xfId="0" applyNumberFormat="1" applyFont="1" applyFill="1" applyBorder="1" applyAlignment="1">
      <alignment horizontal="left" vertical="center"/>
    </xf>
    <xf numFmtId="49" fontId="29" fillId="2" borderId="34" xfId="0" applyNumberFormat="1" applyFont="1" applyFill="1" applyBorder="1" applyAlignment="1">
      <alignment horizontal="left" vertical="center"/>
    </xf>
    <xf numFmtId="49" fontId="21" fillId="8" borderId="16" xfId="0" applyNumberFormat="1" applyFont="1" applyFill="1" applyBorder="1" applyAlignment="1">
      <alignment horizontal="center" vertical="center" wrapText="1"/>
    </xf>
    <xf numFmtId="49" fontId="39" fillId="14" borderId="29" xfId="0" applyNumberFormat="1" applyFont="1" applyFill="1" applyBorder="1" applyAlignment="1">
      <alignment horizontal="left" vertical="center" wrapText="1"/>
    </xf>
    <xf numFmtId="39" fontId="28" fillId="10" borderId="0" xfId="0" applyNumberFormat="1" applyFont="1" applyFill="1" applyBorder="1" applyAlignment="1">
      <alignment horizontal="right" vertical="center"/>
    </xf>
    <xf numFmtId="0" fontId="43" fillId="0" borderId="0" xfId="0" applyFont="1"/>
    <xf numFmtId="168" fontId="44" fillId="2" borderId="21" xfId="0" applyNumberFormat="1" applyFont="1" applyFill="1" applyBorder="1" applyAlignment="1">
      <alignment horizontal="right" vertical="center"/>
    </xf>
    <xf numFmtId="49" fontId="45" fillId="7" borderId="18" xfId="0" applyNumberFormat="1" applyFont="1" applyFill="1" applyBorder="1" applyAlignment="1">
      <alignment horizontal="left" vertical="center"/>
    </xf>
    <xf numFmtId="169" fontId="45" fillId="7" borderId="0" xfId="0" applyNumberFormat="1" applyFont="1" applyFill="1" applyAlignment="1">
      <alignment horizontal="right" vertical="center"/>
    </xf>
    <xf numFmtId="169" fontId="46" fillId="7" borderId="19" xfId="0" applyNumberFormat="1" applyFont="1" applyFill="1" applyBorder="1" applyAlignment="1">
      <alignment horizontal="right" vertical="center"/>
    </xf>
    <xf numFmtId="49" fontId="44" fillId="2" borderId="14" xfId="0" applyNumberFormat="1" applyFont="1" applyFill="1" applyBorder="1" applyAlignment="1">
      <alignment horizontal="left" vertical="center" wrapText="1"/>
    </xf>
    <xf numFmtId="169" fontId="46" fillId="2" borderId="20" xfId="0" applyNumberFormat="1" applyFont="1" applyFill="1" applyBorder="1" applyAlignment="1">
      <alignment horizontal="right" vertical="center"/>
    </xf>
    <xf numFmtId="169" fontId="46" fillId="2" borderId="21" xfId="0" applyNumberFormat="1" applyFont="1" applyFill="1" applyBorder="1" applyAlignment="1">
      <alignment horizontal="right" vertical="center"/>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49" fontId="21" fillId="8" borderId="14" xfId="0" applyNumberFormat="1" applyFont="1" applyFill="1" applyBorder="1" applyAlignment="1">
      <alignment horizontal="center" vertical="center"/>
    </xf>
    <xf numFmtId="49" fontId="21" fillId="8" borderId="15" xfId="0" applyNumberFormat="1" applyFont="1" applyFill="1" applyBorder="1" applyAlignment="1">
      <alignment horizontal="center" vertical="center"/>
    </xf>
    <xf numFmtId="49" fontId="21" fillId="8" borderId="20" xfId="0" applyNumberFormat="1" applyFont="1" applyFill="1" applyBorder="1" applyAlignment="1">
      <alignment horizontal="center" vertical="center" wrapText="1"/>
    </xf>
    <xf numFmtId="49" fontId="21" fillId="8" borderId="21" xfId="0" applyNumberFormat="1" applyFont="1" applyFill="1" applyBorder="1" applyAlignment="1">
      <alignment horizontal="center" vertical="center" wrapText="1"/>
    </xf>
    <xf numFmtId="49" fontId="21" fillId="8" borderId="14" xfId="0" applyNumberFormat="1" applyFont="1" applyFill="1" applyBorder="1" applyAlignment="1">
      <alignment horizontal="center" vertical="center" wrapText="1"/>
    </xf>
    <xf numFmtId="0" fontId="9" fillId="3" borderId="9"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20" fillId="7" borderId="0" xfId="24" applyFont="1" applyFill="1" applyAlignment="1">
      <alignment horizontal="center" vertical="center" wrapText="1"/>
    </xf>
    <xf numFmtId="49" fontId="21" fillId="8" borderId="15" xfId="0" applyNumberFormat="1" applyFont="1" applyFill="1" applyBorder="1" applyAlignment="1">
      <alignment horizontal="center" vertical="center"/>
    </xf>
    <xf numFmtId="49" fontId="21" fillId="8" borderId="14" xfId="0" applyNumberFormat="1" applyFont="1" applyFill="1" applyBorder="1" applyAlignment="1">
      <alignment horizontal="center" vertical="center"/>
    </xf>
    <xf numFmtId="49" fontId="25" fillId="7" borderId="0" xfId="0" applyNumberFormat="1" applyFont="1" applyFill="1" applyAlignment="1">
      <alignment horizontal="left" vertical="center"/>
    </xf>
    <xf numFmtId="0" fontId="38" fillId="0" borderId="0" xfId="21" applyFont="1" applyAlignment="1">
      <alignment horizontal="left" vertical="center"/>
    </xf>
    <xf numFmtId="49" fontId="24" fillId="7" borderId="0" xfId="0" applyNumberFormat="1" applyFont="1" applyFill="1" applyAlignment="1">
      <alignment horizontal="center" vertical="center"/>
    </xf>
    <xf numFmtId="49" fontId="25" fillId="7" borderId="0" xfId="25" applyNumberFormat="1" applyFont="1" applyFill="1" applyAlignment="1">
      <alignment horizontal="left" vertical="center"/>
    </xf>
    <xf numFmtId="0" fontId="0" fillId="0" borderId="0" xfId="0" applyAlignment="1">
      <alignment horizontal="left"/>
    </xf>
    <xf numFmtId="49" fontId="21" fillId="8" borderId="20" xfId="0" applyNumberFormat="1" applyFont="1" applyFill="1" applyBorder="1" applyAlignment="1">
      <alignment horizontal="center" vertical="center" wrapText="1"/>
    </xf>
    <xf numFmtId="49" fontId="21" fillId="8" borderId="21" xfId="0" applyNumberFormat="1" applyFont="1" applyFill="1" applyBorder="1" applyAlignment="1">
      <alignment horizontal="center" vertical="center" wrapText="1"/>
    </xf>
    <xf numFmtId="49" fontId="30" fillId="7" borderId="0" xfId="0" applyNumberFormat="1" applyFont="1" applyFill="1" applyAlignment="1">
      <alignment horizontal="center" vertical="center"/>
    </xf>
    <xf numFmtId="49" fontId="21" fillId="8" borderId="14" xfId="0" applyNumberFormat="1" applyFont="1" applyFill="1" applyBorder="1" applyAlignment="1">
      <alignment horizontal="center" vertical="center" wrapText="1"/>
    </xf>
    <xf numFmtId="49" fontId="21" fillId="8" borderId="22" xfId="0" applyNumberFormat="1" applyFont="1" applyFill="1" applyBorder="1" applyAlignment="1">
      <alignment horizontal="center" vertical="center" wrapText="1"/>
    </xf>
    <xf numFmtId="0" fontId="9" fillId="3" borderId="9"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4" xfId="0" applyFont="1" applyFill="1" applyBorder="1" applyAlignment="1">
      <alignment horizontal="center" vertical="center"/>
    </xf>
    <xf numFmtId="0" fontId="14" fillId="0" borderId="0" xfId="0" applyFont="1"/>
    <xf numFmtId="4" fontId="47" fillId="4" borderId="2" xfId="0" applyNumberFormat="1" applyFont="1" applyFill="1" applyBorder="1" applyAlignment="1">
      <alignment horizontal="right" vertical="center" indent="1"/>
    </xf>
    <xf numFmtId="39" fontId="29" fillId="9" borderId="3" xfId="0" applyNumberFormat="1" applyFont="1" applyFill="1" applyBorder="1" applyAlignment="1">
      <alignment horizontal="right" vertical="center"/>
    </xf>
    <xf numFmtId="49" fontId="34" fillId="13" borderId="8" xfId="0" applyNumberFormat="1" applyFont="1" applyFill="1" applyBorder="1" applyAlignment="1">
      <alignment horizontal="center" vertical="center"/>
    </xf>
    <xf numFmtId="49" fontId="34" fillId="13" borderId="9" xfId="0" applyNumberFormat="1" applyFont="1" applyFill="1" applyBorder="1" applyAlignment="1">
      <alignment horizontal="center" vertical="center"/>
    </xf>
    <xf numFmtId="49" fontId="34" fillId="13" borderId="10" xfId="0" applyNumberFormat="1" applyFont="1" applyFill="1" applyBorder="1" applyAlignment="1">
      <alignment horizontal="center" vertical="center"/>
    </xf>
    <xf numFmtId="49" fontId="35" fillId="14" borderId="1" xfId="0" applyNumberFormat="1" applyFont="1" applyFill="1" applyBorder="1" applyAlignment="1">
      <alignment horizontal="left" vertical="center" wrapText="1"/>
    </xf>
    <xf numFmtId="39" fontId="35" fillId="14" borderId="3" xfId="0" applyNumberFormat="1" applyFont="1" applyFill="1" applyBorder="1" applyAlignment="1">
      <alignment horizontal="right" vertical="center"/>
    </xf>
    <xf numFmtId="49" fontId="35" fillId="15" borderId="1" xfId="0" applyNumberFormat="1" applyFont="1" applyFill="1" applyBorder="1" applyAlignment="1">
      <alignment horizontal="left" vertical="center" wrapText="1"/>
    </xf>
    <xf numFmtId="39" fontId="35" fillId="15" borderId="3" xfId="0" applyNumberFormat="1" applyFont="1" applyFill="1" applyBorder="1" applyAlignment="1">
      <alignment horizontal="right" vertical="center"/>
    </xf>
    <xf numFmtId="49" fontId="36" fillId="11" borderId="4" xfId="0" applyNumberFormat="1" applyFont="1" applyFill="1" applyBorder="1" applyAlignment="1">
      <alignment horizontal="left" vertical="center" wrapText="1"/>
    </xf>
    <xf numFmtId="39" fontId="36" fillId="11" borderId="0" xfId="0" applyNumberFormat="1" applyFont="1" applyFill="1" applyBorder="1" applyAlignment="1">
      <alignment horizontal="right" vertical="center"/>
    </xf>
    <xf numFmtId="39" fontId="36" fillId="11" borderId="5" xfId="0" applyNumberFormat="1" applyFont="1" applyFill="1" applyBorder="1" applyAlignment="1">
      <alignment horizontal="right" vertical="center"/>
    </xf>
  </cellXfs>
  <cellStyles count="28">
    <cellStyle name="Euro" xfId="2"/>
    <cellStyle name="Migliaia" xfId="1" builtinId="3"/>
    <cellStyle name="Migliaia [0] 2" xfId="3"/>
    <cellStyle name="Migliaia [0] 3" xfId="4"/>
    <cellStyle name="Migliaia [0] 4" xfId="5"/>
    <cellStyle name="Migliaia 10" xfId="6"/>
    <cellStyle name="Migliaia 11" xfId="7"/>
    <cellStyle name="Migliaia 12" xfId="8"/>
    <cellStyle name="Migliaia 13" xfId="20"/>
    <cellStyle name="Migliaia 13 2" xfId="22"/>
    <cellStyle name="Migliaia 2" xfId="9"/>
    <cellStyle name="Migliaia 3" xfId="10"/>
    <cellStyle name="Migliaia 4" xfId="11"/>
    <cellStyle name="Migliaia 5" xfId="12"/>
    <cellStyle name="Migliaia 6" xfId="13"/>
    <cellStyle name="Migliaia 7" xfId="14"/>
    <cellStyle name="Migliaia 8" xfId="15"/>
    <cellStyle name="Migliaia 9" xfId="16"/>
    <cellStyle name="Normale" xfId="0" builtinId="0"/>
    <cellStyle name="Normale 10" xfId="27"/>
    <cellStyle name="Normale 2" xfId="17"/>
    <cellStyle name="Normale 3" xfId="18"/>
    <cellStyle name="Normale 4" xfId="19"/>
    <cellStyle name="Normale 5" xfId="21"/>
    <cellStyle name="Normale 6" xfId="23"/>
    <cellStyle name="Normale 7" xfId="24"/>
    <cellStyle name="Normale 8" xfId="25"/>
    <cellStyle name="Normale 9" xfId="26"/>
  </cellStyles>
  <dxfs count="0"/>
  <tableStyles count="0" defaultTableStyle="TableStyleMedium2" defaultPivotStyle="PivotStyleLight16"/>
  <colors>
    <mruColors>
      <color rgb="FFDBE5F1"/>
      <color rgb="FF0B64A0"/>
      <color rgb="FFFFFFFF"/>
      <color rgb="FFD8D8D8"/>
      <color rgb="FFD8F2F2"/>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rergs.rgs.tesoro.it\igb\01-Struttura\03-Uffici\20\Tesoreria%20Banca%20Italia\Conto%20Riassuntivo\elaborazioni\CRT%20pubblicazione\Copia%20di%2001-2017%20nuov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
      <sheetName val="INS.DATI"/>
      <sheetName val="AMM.VARIE"/>
      <sheetName val="DARE-AVERE"/>
      <sheetName val="DEBITI"/>
      <sheetName val="CREDITI"/>
      <sheetName val="SI.VALORI"/>
      <sheetName val="DEB.PUB.INT."/>
      <sheetName val="INC.PAG."/>
      <sheetName val="MOV.CASSA"/>
      <sheetName val="CODICE"/>
      <sheetName val="Analisi del conto CRT 12-2016"/>
      <sheetName val="Classificazione Economica"/>
      <sheetName val="eNTRATE NOVEMBRE"/>
      <sheetName val="Dettaglio per Capo e Capitolo"/>
      <sheetName val="collettivi"/>
      <sheetName val="titoli da regolare"/>
      <sheetName val="firma"/>
      <sheetName val="MOV.CASSA (consip)"/>
      <sheetName val="DEBITI (consip)"/>
      <sheetName val="CREDITI (cosip)"/>
      <sheetName val="AMM.VARIE (consip)"/>
      <sheetName val="DEB.PUB.INT. (consip)"/>
      <sheetName val="SPEC-108"/>
    </sheetNames>
    <sheetDataSet>
      <sheetData sheetId="0"/>
      <sheetData sheetId="1">
        <row r="4">
          <cell r="C4" t="str">
            <v>AL 31 GENNAIO 2017</v>
          </cell>
        </row>
      </sheetData>
      <sheetData sheetId="2"/>
      <sheetData sheetId="3">
        <row r="9">
          <cell r="M9">
            <v>2037577843468.4497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3"/>
  <sheetViews>
    <sheetView showGridLines="0" zoomScaleNormal="100" workbookViewId="0">
      <selection activeCell="C25" sqref="C25"/>
    </sheetView>
  </sheetViews>
  <sheetFormatPr defaultRowHeight="12.75"/>
  <cols>
    <col min="1" max="1" width="23.42578125" customWidth="1"/>
    <col min="2" max="2" width="22" customWidth="1"/>
    <col min="3" max="3" width="22.42578125" customWidth="1"/>
    <col min="4" max="4" width="19.140625" customWidth="1"/>
    <col min="5" max="5" width="19.140625" bestFit="1" customWidth="1"/>
  </cols>
  <sheetData>
    <row r="1" spans="1:4">
      <c r="A1" s="92" t="s">
        <v>349</v>
      </c>
      <c r="B1" s="93"/>
      <c r="C1" s="93"/>
    </row>
    <row r="2" spans="1:4">
      <c r="A2" s="93"/>
      <c r="B2" s="93"/>
      <c r="C2" s="93"/>
    </row>
    <row r="3" spans="1:4">
      <c r="A3" s="93"/>
      <c r="B3" s="92" t="s">
        <v>928</v>
      </c>
      <c r="C3" s="93"/>
    </row>
    <row r="4" spans="1:4">
      <c r="A4" s="93"/>
      <c r="B4" s="93"/>
      <c r="C4" s="93"/>
    </row>
    <row r="5" spans="1:4" ht="30" customHeight="1">
      <c r="A5" s="28"/>
      <c r="B5" s="29" t="s">
        <v>6</v>
      </c>
      <c r="C5" s="29" t="s">
        <v>7</v>
      </c>
      <c r="D5" s="30" t="s">
        <v>8</v>
      </c>
    </row>
    <row r="6" spans="1:4" ht="15" customHeight="1">
      <c r="A6" s="55" t="s">
        <v>9</v>
      </c>
      <c r="B6" s="40"/>
      <c r="C6" s="40"/>
      <c r="D6" s="41"/>
    </row>
    <row r="7" spans="1:4" ht="15" customHeight="1">
      <c r="A7" s="54" t="s">
        <v>10</v>
      </c>
      <c r="B7" s="36">
        <v>312566935851</v>
      </c>
      <c r="C7" s="40"/>
      <c r="D7" s="41"/>
    </row>
    <row r="8" spans="1:4" ht="15" customHeight="1">
      <c r="A8" s="54" t="s">
        <v>11</v>
      </c>
      <c r="B8" s="40"/>
      <c r="C8" s="36">
        <v>363686149226.15997</v>
      </c>
      <c r="D8" s="41"/>
    </row>
    <row r="9" spans="1:4" ht="15" customHeight="1">
      <c r="A9" s="54" t="s">
        <v>12</v>
      </c>
      <c r="B9" s="40"/>
      <c r="C9" s="36">
        <v>107179450174.27</v>
      </c>
      <c r="D9" s="41"/>
    </row>
    <row r="10" spans="1:4" ht="15" customHeight="1">
      <c r="A10" s="54" t="s">
        <v>54</v>
      </c>
      <c r="B10" s="36">
        <v>179492049196</v>
      </c>
      <c r="C10" s="40"/>
      <c r="D10" s="41"/>
    </row>
    <row r="11" spans="1:4" ht="25.5" customHeight="1">
      <c r="A11" s="70" t="s">
        <v>13</v>
      </c>
      <c r="B11" s="71">
        <f>SUM(B6:B10)</f>
        <v>492058985047</v>
      </c>
      <c r="C11" s="71">
        <f t="shared" ref="C11" si="0">SUM(C6:C10)</f>
        <v>470865599400.42999</v>
      </c>
      <c r="D11" s="72">
        <f>+B11-C11</f>
        <v>21193385646.570007</v>
      </c>
    </row>
    <row r="12" spans="1:4" ht="15" customHeight="1">
      <c r="A12" s="55" t="s">
        <v>14</v>
      </c>
      <c r="B12" s="40"/>
      <c r="C12" s="40"/>
      <c r="D12" s="41"/>
    </row>
    <row r="13" spans="1:4" ht="15" customHeight="1">
      <c r="A13" s="54" t="s">
        <v>15</v>
      </c>
      <c r="B13" s="36">
        <v>1454532877260.76</v>
      </c>
      <c r="C13" s="36">
        <v>1414538686087.9099</v>
      </c>
      <c r="D13" s="37">
        <f>B13-C13</f>
        <v>39994191172.850098</v>
      </c>
    </row>
    <row r="14" spans="1:4" ht="15" customHeight="1">
      <c r="A14" s="54" t="s">
        <v>16</v>
      </c>
      <c r="B14" s="36">
        <v>311482363387.19</v>
      </c>
      <c r="C14" s="36">
        <v>372669940206.60999</v>
      </c>
      <c r="D14" s="37">
        <f>B14-C14</f>
        <v>-61187576819.419983</v>
      </c>
    </row>
    <row r="15" spans="1:4" ht="24" customHeight="1">
      <c r="A15" s="65" t="s">
        <v>88</v>
      </c>
      <c r="B15" s="66">
        <v>87543840856.419998</v>
      </c>
      <c r="C15" s="66">
        <v>49711585134.68</v>
      </c>
      <c r="D15" s="77">
        <f>B15-C15</f>
        <v>37832255721.739998</v>
      </c>
    </row>
    <row r="16" spans="1:4" ht="25.5" customHeight="1">
      <c r="A16" s="73" t="s">
        <v>13</v>
      </c>
      <c r="B16" s="74">
        <f>SUM(B13:B14)</f>
        <v>1766015240647.95</v>
      </c>
      <c r="C16" s="74">
        <f>SUM(C13:C14)</f>
        <v>1787208626294.52</v>
      </c>
      <c r="D16" s="75">
        <f>+B16-C16</f>
        <v>-21193385646.570068</v>
      </c>
    </row>
    <row r="17" spans="1:5" ht="15" customHeight="1">
      <c r="A17" s="54" t="s">
        <v>17</v>
      </c>
      <c r="B17" s="40"/>
      <c r="C17" s="40"/>
      <c r="D17" s="41"/>
    </row>
    <row r="18" spans="1:5" ht="25.5" customHeight="1">
      <c r="A18" s="62" t="s">
        <v>63</v>
      </c>
      <c r="B18" s="63">
        <f>+B11+B16</f>
        <v>2258074225694.9502</v>
      </c>
      <c r="C18" s="63">
        <f>+C11+C16</f>
        <v>2258074225694.9502</v>
      </c>
      <c r="D18" s="64"/>
      <c r="E18" s="69"/>
    </row>
    <row r="19" spans="1:5">
      <c r="A19" s="56" t="s">
        <v>86</v>
      </c>
      <c r="B19" s="57"/>
      <c r="C19" s="57"/>
      <c r="D19" s="58"/>
    </row>
    <row r="20" spans="1:5" ht="33.75">
      <c r="A20" s="59" t="s">
        <v>87</v>
      </c>
      <c r="B20" s="60">
        <f>B18-B15</f>
        <v>2170530384838.5303</v>
      </c>
      <c r="C20" s="60">
        <f>C18-C15</f>
        <v>2208362640560.27</v>
      </c>
      <c r="D20" s="61">
        <f>B20-C20</f>
        <v>-37832255721.739746</v>
      </c>
    </row>
    <row r="23" spans="1:5">
      <c r="C23" s="69"/>
    </row>
  </sheetData>
  <pageMargins left="0.7" right="0.7" top="0.75" bottom="0.75" header="0.3" footer="0.3"/>
  <pageSetup paperSize="9" orientation="portrait" r:id="rId1"/>
  <ignoredErrors>
    <ignoredError sqref="B16:C16"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43"/>
  <sheetViews>
    <sheetView showGridLines="0" workbookViewId="0">
      <selection activeCell="Q2" sqref="Q2"/>
    </sheetView>
  </sheetViews>
  <sheetFormatPr defaultRowHeight="12.75"/>
  <cols>
    <col min="1" max="1" width="36.140625" style="79" customWidth="1"/>
    <col min="2" max="22" width="14.85546875" style="79" customWidth="1"/>
    <col min="23" max="16384" width="9.140625" style="79"/>
  </cols>
  <sheetData>
    <row r="1" spans="1:22" s="78" customFormat="1" ht="14.45" customHeight="1">
      <c r="A1" s="197" t="s">
        <v>364</v>
      </c>
      <c r="B1" s="197"/>
      <c r="C1" s="197"/>
      <c r="D1" s="197"/>
      <c r="E1" s="200"/>
      <c r="F1" s="200"/>
      <c r="G1" s="200"/>
      <c r="H1" s="200"/>
      <c r="I1" s="197"/>
      <c r="J1" s="197"/>
      <c r="K1" s="197"/>
      <c r="L1" s="197"/>
      <c r="M1" s="200"/>
      <c r="N1" s="200"/>
      <c r="O1" s="200"/>
      <c r="P1" s="200"/>
    </row>
    <row r="2" spans="1:22" s="78" customFormat="1" ht="18" customHeight="1">
      <c r="A2" s="198"/>
      <c r="B2" s="198"/>
      <c r="C2" s="198"/>
      <c r="D2" s="198"/>
      <c r="E2" s="198"/>
      <c r="F2" s="198"/>
      <c r="G2" s="198"/>
    </row>
    <row r="3" spans="1:22" s="78" customFormat="1" ht="18.2" customHeight="1">
      <c r="A3" s="96"/>
      <c r="B3" s="96" t="s">
        <v>928</v>
      </c>
      <c r="C3" s="96"/>
      <c r="D3" s="96"/>
      <c r="E3" s="96"/>
      <c r="F3" s="96"/>
      <c r="G3" s="96"/>
      <c r="I3" s="96"/>
      <c r="K3" s="96"/>
    </row>
    <row r="4" spans="1:22" s="78" customFormat="1" ht="14.25" customHeight="1"/>
    <row r="5" spans="1:22" s="78" customFormat="1" ht="18.2" customHeight="1"/>
    <row r="6" spans="1:22" s="78" customFormat="1" ht="0.75" customHeight="1"/>
    <row r="7" spans="1:22" s="78" customFormat="1" ht="44.25" customHeight="1">
      <c r="A7" s="186" t="s">
        <v>588</v>
      </c>
      <c r="B7" s="184" t="s">
        <v>625</v>
      </c>
      <c r="C7" s="184" t="s">
        <v>626</v>
      </c>
      <c r="D7" s="184" t="s">
        <v>627</v>
      </c>
      <c r="E7" s="184" t="s">
        <v>628</v>
      </c>
      <c r="F7" s="184" t="s">
        <v>629</v>
      </c>
      <c r="G7" s="184" t="s">
        <v>630</v>
      </c>
      <c r="H7" s="184" t="s">
        <v>631</v>
      </c>
      <c r="I7" s="184" t="s">
        <v>632</v>
      </c>
      <c r="J7" s="184" t="s">
        <v>633</v>
      </c>
      <c r="K7" s="184" t="s">
        <v>634</v>
      </c>
      <c r="L7" s="184" t="s">
        <v>635</v>
      </c>
      <c r="M7" s="184" t="s">
        <v>636</v>
      </c>
      <c r="N7" s="184" t="s">
        <v>637</v>
      </c>
      <c r="O7" s="184" t="s">
        <v>792</v>
      </c>
      <c r="P7" s="184" t="s">
        <v>638</v>
      </c>
      <c r="Q7" s="184" t="s">
        <v>639</v>
      </c>
      <c r="R7" s="184" t="s">
        <v>640</v>
      </c>
      <c r="S7" s="184" t="s">
        <v>641</v>
      </c>
      <c r="T7" s="184" t="s">
        <v>642</v>
      </c>
      <c r="U7" s="184" t="s">
        <v>643</v>
      </c>
      <c r="V7" s="185" t="s">
        <v>63</v>
      </c>
    </row>
    <row r="8" spans="1:22" s="78" customFormat="1" ht="22.9" customHeight="1">
      <c r="A8" s="140" t="s">
        <v>591</v>
      </c>
      <c r="B8" s="84"/>
      <c r="C8" s="84"/>
      <c r="D8" s="84"/>
      <c r="E8" s="84">
        <v>1655842944.98</v>
      </c>
      <c r="F8" s="84"/>
      <c r="G8" s="84"/>
      <c r="H8" s="84"/>
      <c r="I8" s="84"/>
      <c r="J8" s="84"/>
      <c r="K8" s="84"/>
      <c r="L8" s="84"/>
      <c r="M8" s="84"/>
      <c r="N8" s="84"/>
      <c r="O8" s="84">
        <v>7500000</v>
      </c>
      <c r="P8" s="84"/>
      <c r="Q8" s="84"/>
      <c r="R8" s="84"/>
      <c r="S8" s="84"/>
      <c r="T8" s="84"/>
      <c r="U8" s="84"/>
      <c r="V8" s="141">
        <v>1663342944.98</v>
      </c>
    </row>
    <row r="9" spans="1:22" s="78" customFormat="1" ht="32.450000000000003" customHeight="1">
      <c r="A9" s="140" t="s">
        <v>592</v>
      </c>
      <c r="B9" s="84">
        <v>255041250.43000001</v>
      </c>
      <c r="C9" s="84">
        <v>93084033.560000002</v>
      </c>
      <c r="D9" s="84">
        <v>16452030.380000001</v>
      </c>
      <c r="E9" s="84">
        <v>6253667</v>
      </c>
      <c r="F9" s="84"/>
      <c r="G9" s="84"/>
      <c r="H9" s="84"/>
      <c r="I9" s="84"/>
      <c r="J9" s="84">
        <v>9356.5400000000009</v>
      </c>
      <c r="K9" s="84"/>
      <c r="L9" s="84"/>
      <c r="M9" s="84"/>
      <c r="N9" s="84">
        <v>879135.42</v>
      </c>
      <c r="O9" s="84">
        <v>842493</v>
      </c>
      <c r="P9" s="84"/>
      <c r="Q9" s="84"/>
      <c r="R9" s="84"/>
      <c r="S9" s="84"/>
      <c r="T9" s="84"/>
      <c r="U9" s="84"/>
      <c r="V9" s="141">
        <v>372561966.32999998</v>
      </c>
    </row>
    <row r="10" spans="1:22" s="78" customFormat="1" ht="18.2" customHeight="1">
      <c r="A10" s="140" t="s">
        <v>593</v>
      </c>
      <c r="B10" s="84">
        <v>27848851.190000001</v>
      </c>
      <c r="C10" s="84">
        <v>5415243.7400000002</v>
      </c>
      <c r="D10" s="84">
        <v>1721072.28</v>
      </c>
      <c r="E10" s="84">
        <v>62269760784.599998</v>
      </c>
      <c r="F10" s="84"/>
      <c r="G10" s="84"/>
      <c r="H10" s="84"/>
      <c r="I10" s="84"/>
      <c r="J10" s="84">
        <v>520212641.87</v>
      </c>
      <c r="K10" s="84"/>
      <c r="L10" s="84"/>
      <c r="M10" s="84">
        <v>32031.45</v>
      </c>
      <c r="N10" s="84">
        <v>2120505.89</v>
      </c>
      <c r="O10" s="84">
        <v>969754878.69000006</v>
      </c>
      <c r="P10" s="84"/>
      <c r="Q10" s="84"/>
      <c r="R10" s="84"/>
      <c r="S10" s="84"/>
      <c r="T10" s="84"/>
      <c r="U10" s="84">
        <v>373259218.48000002</v>
      </c>
      <c r="V10" s="141">
        <v>64170125228.190002</v>
      </c>
    </row>
    <row r="11" spans="1:22" s="78" customFormat="1" ht="18.2" customHeight="1">
      <c r="A11" s="140" t="s">
        <v>594</v>
      </c>
      <c r="B11" s="84">
        <v>429235965.47000003</v>
      </c>
      <c r="C11" s="84">
        <v>104020324.38</v>
      </c>
      <c r="D11" s="84">
        <v>4723832.1100000003</v>
      </c>
      <c r="E11" s="84">
        <v>450194698.95999998</v>
      </c>
      <c r="F11" s="84">
        <v>21140147.5</v>
      </c>
      <c r="G11" s="84"/>
      <c r="H11" s="84">
        <v>1040374925.4</v>
      </c>
      <c r="I11" s="84">
        <v>14832310139.33</v>
      </c>
      <c r="J11" s="84">
        <v>15465.5</v>
      </c>
      <c r="K11" s="84">
        <v>3263397</v>
      </c>
      <c r="L11" s="84"/>
      <c r="M11" s="84">
        <v>575242856.21000004</v>
      </c>
      <c r="N11" s="84">
        <v>8554001.3800000008</v>
      </c>
      <c r="O11" s="84">
        <v>1750000000</v>
      </c>
      <c r="P11" s="84"/>
      <c r="Q11" s="84"/>
      <c r="R11" s="84">
        <v>108741460.98</v>
      </c>
      <c r="S11" s="84"/>
      <c r="T11" s="84">
        <v>459075491.24000001</v>
      </c>
      <c r="U11" s="84"/>
      <c r="V11" s="141">
        <v>19786892705.459999</v>
      </c>
    </row>
    <row r="12" spans="1:22" s="78" customFormat="1" ht="18.2" customHeight="1">
      <c r="A12" s="140" t="s">
        <v>595</v>
      </c>
      <c r="B12" s="84">
        <v>9980307662.4500008</v>
      </c>
      <c r="C12" s="84">
        <v>466568311.11000001</v>
      </c>
      <c r="D12" s="84">
        <v>622399051.89999998</v>
      </c>
      <c r="E12" s="84">
        <v>1076196.6100000001</v>
      </c>
      <c r="F12" s="84">
        <v>560728</v>
      </c>
      <c r="G12" s="84"/>
      <c r="H12" s="84">
        <v>81894</v>
      </c>
      <c r="I12" s="84"/>
      <c r="J12" s="84">
        <v>312103.99</v>
      </c>
      <c r="K12" s="84">
        <v>404068761.89999998</v>
      </c>
      <c r="L12" s="84"/>
      <c r="M12" s="84">
        <v>9403135.3699999992</v>
      </c>
      <c r="N12" s="84">
        <v>1407347841.1700001</v>
      </c>
      <c r="O12" s="84"/>
      <c r="P12" s="84"/>
      <c r="Q12" s="84">
        <v>7308.16</v>
      </c>
      <c r="R12" s="84">
        <v>40223923.5</v>
      </c>
      <c r="S12" s="84"/>
      <c r="T12" s="84"/>
      <c r="U12" s="84"/>
      <c r="V12" s="141">
        <v>12932356918.16</v>
      </c>
    </row>
    <row r="13" spans="1:22" s="78" customFormat="1" ht="18.2" customHeight="1">
      <c r="A13" s="140" t="s">
        <v>596</v>
      </c>
      <c r="B13" s="84">
        <v>3377209975.9400001</v>
      </c>
      <c r="C13" s="84">
        <v>1112138511.4200001</v>
      </c>
      <c r="D13" s="84">
        <v>219948119.97</v>
      </c>
      <c r="E13" s="84">
        <v>185636711.36000001</v>
      </c>
      <c r="F13" s="84">
        <v>120753528.22</v>
      </c>
      <c r="G13" s="84"/>
      <c r="H13" s="84"/>
      <c r="I13" s="84"/>
      <c r="J13" s="84">
        <v>122421.06</v>
      </c>
      <c r="K13" s="84"/>
      <c r="L13" s="84"/>
      <c r="M13" s="84">
        <v>3715327.16</v>
      </c>
      <c r="N13" s="84">
        <v>101639913.20999999</v>
      </c>
      <c r="O13" s="84"/>
      <c r="P13" s="84"/>
      <c r="Q13" s="84"/>
      <c r="R13" s="84"/>
      <c r="S13" s="84"/>
      <c r="T13" s="84"/>
      <c r="U13" s="84"/>
      <c r="V13" s="141">
        <v>5121164508.3400002</v>
      </c>
    </row>
    <row r="14" spans="1:22" s="78" customFormat="1" ht="18.2" customHeight="1">
      <c r="A14" s="140" t="s">
        <v>597</v>
      </c>
      <c r="B14" s="84">
        <v>4820383601.6700001</v>
      </c>
      <c r="C14" s="84">
        <v>1328401835.5699999</v>
      </c>
      <c r="D14" s="84">
        <v>307786704.27999997</v>
      </c>
      <c r="E14" s="84">
        <v>272826.33</v>
      </c>
      <c r="F14" s="84">
        <v>57384029.899999999</v>
      </c>
      <c r="G14" s="84"/>
      <c r="H14" s="84">
        <v>2827592</v>
      </c>
      <c r="I14" s="84"/>
      <c r="J14" s="84"/>
      <c r="K14" s="84">
        <v>45728558.140000001</v>
      </c>
      <c r="L14" s="84"/>
      <c r="M14" s="84">
        <v>8262635.1100000003</v>
      </c>
      <c r="N14" s="84">
        <v>171994647.03999999</v>
      </c>
      <c r="O14" s="84">
        <v>940600.46</v>
      </c>
      <c r="P14" s="84">
        <v>11720.46</v>
      </c>
      <c r="Q14" s="84"/>
      <c r="R14" s="84"/>
      <c r="S14" s="84"/>
      <c r="T14" s="84"/>
      <c r="U14" s="84"/>
      <c r="V14" s="141">
        <v>6743994750.96</v>
      </c>
    </row>
    <row r="15" spans="1:22" s="78" customFormat="1" ht="18.2" customHeight="1">
      <c r="A15" s="140" t="s">
        <v>598</v>
      </c>
      <c r="B15" s="84">
        <v>1064326604.74</v>
      </c>
      <c r="C15" s="84">
        <v>146236264.63999999</v>
      </c>
      <c r="D15" s="84">
        <v>68250053.010000005</v>
      </c>
      <c r="E15" s="84">
        <v>63241089.75</v>
      </c>
      <c r="F15" s="84">
        <v>15114932.52</v>
      </c>
      <c r="G15" s="84"/>
      <c r="H15" s="84">
        <v>3500</v>
      </c>
      <c r="I15" s="84"/>
      <c r="J15" s="84">
        <v>16120765.41</v>
      </c>
      <c r="K15" s="84">
        <v>5514348.5599999996</v>
      </c>
      <c r="L15" s="84"/>
      <c r="M15" s="84">
        <v>777820.64</v>
      </c>
      <c r="N15" s="84">
        <v>86257013.209999993</v>
      </c>
      <c r="O15" s="84">
        <v>344136776.68000001</v>
      </c>
      <c r="P15" s="84">
        <v>32721691.489999998</v>
      </c>
      <c r="Q15" s="84"/>
      <c r="R15" s="84"/>
      <c r="S15" s="84">
        <v>1945627207.6099999</v>
      </c>
      <c r="T15" s="84"/>
      <c r="U15" s="84">
        <v>163358624.58000001</v>
      </c>
      <c r="V15" s="141">
        <v>3951686692.8400002</v>
      </c>
    </row>
    <row r="16" spans="1:22" s="78" customFormat="1" ht="18.2" customHeight="1">
      <c r="A16" s="140" t="s">
        <v>599</v>
      </c>
      <c r="B16" s="84">
        <v>34751102.460000001</v>
      </c>
      <c r="C16" s="84">
        <v>26633732.449999999</v>
      </c>
      <c r="D16" s="84">
        <v>2259918.3199999998</v>
      </c>
      <c r="E16" s="84">
        <v>163703315.03999999</v>
      </c>
      <c r="F16" s="84">
        <v>2484731.42</v>
      </c>
      <c r="G16" s="84">
        <v>93158938.290000007</v>
      </c>
      <c r="H16" s="84">
        <v>398047</v>
      </c>
      <c r="I16" s="84"/>
      <c r="J16" s="84"/>
      <c r="K16" s="84"/>
      <c r="L16" s="84"/>
      <c r="M16" s="84">
        <v>330795.09999999998</v>
      </c>
      <c r="N16" s="84">
        <v>34592409.640000001</v>
      </c>
      <c r="O16" s="84">
        <v>54226227.789999999</v>
      </c>
      <c r="P16" s="84">
        <v>34378735.149999999</v>
      </c>
      <c r="Q16" s="84"/>
      <c r="R16" s="84"/>
      <c r="S16" s="84"/>
      <c r="T16" s="84"/>
      <c r="U16" s="84"/>
      <c r="V16" s="141">
        <v>446917952.66000003</v>
      </c>
    </row>
    <row r="17" spans="1:22" s="78" customFormat="1" ht="18.2" customHeight="1">
      <c r="A17" s="140" t="s">
        <v>600</v>
      </c>
      <c r="B17" s="84">
        <v>5919376.0099999998</v>
      </c>
      <c r="C17" s="84">
        <v>3144851.46</v>
      </c>
      <c r="D17" s="84">
        <v>382439.02</v>
      </c>
      <c r="E17" s="84">
        <v>94806.83</v>
      </c>
      <c r="F17" s="84">
        <v>19461712.649999999</v>
      </c>
      <c r="G17" s="84">
        <v>3421493.36</v>
      </c>
      <c r="H17" s="84">
        <v>48821</v>
      </c>
      <c r="I17" s="84"/>
      <c r="J17" s="84"/>
      <c r="K17" s="84"/>
      <c r="L17" s="84"/>
      <c r="M17" s="84">
        <v>67337.039999999994</v>
      </c>
      <c r="N17" s="84">
        <v>68119.23</v>
      </c>
      <c r="O17" s="84">
        <v>70527676.5</v>
      </c>
      <c r="P17" s="84"/>
      <c r="Q17" s="84"/>
      <c r="R17" s="84"/>
      <c r="S17" s="84"/>
      <c r="T17" s="84"/>
      <c r="U17" s="84"/>
      <c r="V17" s="141">
        <v>103136633.09999999</v>
      </c>
    </row>
    <row r="18" spans="1:22" s="78" customFormat="1" ht="18.2" customHeight="1">
      <c r="A18" s="140" t="s">
        <v>601</v>
      </c>
      <c r="B18" s="84">
        <v>18782080.670000002</v>
      </c>
      <c r="C18" s="84">
        <v>3944285.66</v>
      </c>
      <c r="D18" s="84">
        <v>1182855.3</v>
      </c>
      <c r="E18" s="84">
        <v>94900000</v>
      </c>
      <c r="F18" s="84">
        <v>8965844571.4599991</v>
      </c>
      <c r="G18" s="84">
        <v>3577148265.6100001</v>
      </c>
      <c r="H18" s="84">
        <v>25768790.039999999</v>
      </c>
      <c r="I18" s="84"/>
      <c r="J18" s="84"/>
      <c r="K18" s="84">
        <v>59427704.340000004</v>
      </c>
      <c r="L18" s="84"/>
      <c r="M18" s="84">
        <v>96836.26</v>
      </c>
      <c r="N18" s="84">
        <v>16083176.390000001</v>
      </c>
      <c r="O18" s="84">
        <v>42700</v>
      </c>
      <c r="P18" s="84">
        <v>2017912840.52</v>
      </c>
      <c r="Q18" s="84"/>
      <c r="R18" s="84"/>
      <c r="S18" s="84"/>
      <c r="T18" s="84">
        <v>110087508</v>
      </c>
      <c r="U18" s="84"/>
      <c r="V18" s="141">
        <v>14891221614.25</v>
      </c>
    </row>
    <row r="19" spans="1:22" s="78" customFormat="1" ht="18.2" customHeight="1">
      <c r="A19" s="140" t="s">
        <v>602</v>
      </c>
      <c r="B19" s="84">
        <v>4428795.0999999996</v>
      </c>
      <c r="C19" s="84">
        <v>1356848.35</v>
      </c>
      <c r="D19" s="84">
        <v>280380.37</v>
      </c>
      <c r="E19" s="84">
        <v>606064.69999999995</v>
      </c>
      <c r="F19" s="84">
        <v>158969.16</v>
      </c>
      <c r="G19" s="84"/>
      <c r="H19" s="84">
        <v>590699</v>
      </c>
      <c r="I19" s="84"/>
      <c r="J19" s="84"/>
      <c r="K19" s="84"/>
      <c r="L19" s="84"/>
      <c r="M19" s="84">
        <v>601546.65</v>
      </c>
      <c r="N19" s="84">
        <v>96652.39</v>
      </c>
      <c r="O19" s="84"/>
      <c r="P19" s="84"/>
      <c r="Q19" s="84"/>
      <c r="R19" s="84"/>
      <c r="S19" s="84"/>
      <c r="T19" s="84"/>
      <c r="U19" s="84"/>
      <c r="V19" s="141">
        <v>8119955.7199999997</v>
      </c>
    </row>
    <row r="20" spans="1:22" s="78" customFormat="1" ht="22.9" customHeight="1">
      <c r="A20" s="140" t="s">
        <v>603</v>
      </c>
      <c r="B20" s="84">
        <v>86135754.819999993</v>
      </c>
      <c r="C20" s="84">
        <v>70396471.409999996</v>
      </c>
      <c r="D20" s="84">
        <v>5283511.43</v>
      </c>
      <c r="E20" s="84">
        <v>3324754394.5799999</v>
      </c>
      <c r="F20" s="84"/>
      <c r="G20" s="84">
        <v>1125876422.3399999</v>
      </c>
      <c r="H20" s="84">
        <v>578301.07999999996</v>
      </c>
      <c r="I20" s="84"/>
      <c r="J20" s="84"/>
      <c r="K20" s="84">
        <v>260259.82</v>
      </c>
      <c r="L20" s="84"/>
      <c r="M20" s="84">
        <v>9004826.0099999998</v>
      </c>
      <c r="N20" s="84">
        <v>18610187.07</v>
      </c>
      <c r="O20" s="84">
        <v>223648412.53999999</v>
      </c>
      <c r="P20" s="84">
        <v>1984604591.28</v>
      </c>
      <c r="Q20" s="84"/>
      <c r="R20" s="84"/>
      <c r="S20" s="84"/>
      <c r="T20" s="84"/>
      <c r="U20" s="84"/>
      <c r="V20" s="141">
        <v>6849153132.3800001</v>
      </c>
    </row>
    <row r="21" spans="1:22" s="78" customFormat="1" ht="18.2" customHeight="1">
      <c r="A21" s="140" t="s">
        <v>604</v>
      </c>
      <c r="B21" s="84">
        <v>62718224.82</v>
      </c>
      <c r="C21" s="84">
        <v>13382114.710000001</v>
      </c>
      <c r="D21" s="84">
        <v>3564921.47</v>
      </c>
      <c r="E21" s="84"/>
      <c r="F21" s="84"/>
      <c r="G21" s="84"/>
      <c r="H21" s="84"/>
      <c r="I21" s="84"/>
      <c r="J21" s="84"/>
      <c r="K21" s="84"/>
      <c r="L21" s="84"/>
      <c r="M21" s="84"/>
      <c r="N21" s="84">
        <v>107495061.63</v>
      </c>
      <c r="O21" s="84">
        <v>1086600991.1199999</v>
      </c>
      <c r="P21" s="84">
        <v>76346676.459999993</v>
      </c>
      <c r="Q21" s="84">
        <v>1420788.41</v>
      </c>
      <c r="R21" s="84"/>
      <c r="S21" s="84">
        <v>333968950.51999998</v>
      </c>
      <c r="T21" s="84"/>
      <c r="U21" s="84"/>
      <c r="V21" s="141">
        <v>1685497729.1400001</v>
      </c>
    </row>
    <row r="22" spans="1:22" s="78" customFormat="1" ht="18.2" customHeight="1">
      <c r="A22" s="140" t="s">
        <v>605</v>
      </c>
      <c r="B22" s="84">
        <v>27327996</v>
      </c>
      <c r="C22" s="84">
        <v>9050491.8399999999</v>
      </c>
      <c r="D22" s="84">
        <v>1769302.57</v>
      </c>
      <c r="E22" s="84">
        <v>82494807.75</v>
      </c>
      <c r="F22" s="84"/>
      <c r="G22" s="84">
        <v>333725578.19</v>
      </c>
      <c r="H22" s="84">
        <v>5113915.7699999996</v>
      </c>
      <c r="I22" s="84"/>
      <c r="J22" s="84"/>
      <c r="K22" s="84"/>
      <c r="L22" s="84"/>
      <c r="M22" s="84">
        <v>4132</v>
      </c>
      <c r="N22" s="84">
        <v>1613908.26</v>
      </c>
      <c r="O22" s="84"/>
      <c r="P22" s="84"/>
      <c r="Q22" s="84"/>
      <c r="R22" s="84"/>
      <c r="S22" s="84"/>
      <c r="T22" s="84"/>
      <c r="U22" s="84"/>
      <c r="V22" s="141">
        <v>461100132.38</v>
      </c>
    </row>
    <row r="23" spans="1:22" s="78" customFormat="1" ht="22.9" customHeight="1">
      <c r="A23" s="140" t="s">
        <v>606</v>
      </c>
      <c r="B23" s="84">
        <v>4949351.55</v>
      </c>
      <c r="C23" s="84">
        <v>669294.48</v>
      </c>
      <c r="D23" s="84">
        <v>323218.53999999998</v>
      </c>
      <c r="E23" s="84">
        <v>63993222.5</v>
      </c>
      <c r="F23" s="84"/>
      <c r="G23" s="84"/>
      <c r="H23" s="84">
        <v>60000</v>
      </c>
      <c r="I23" s="84"/>
      <c r="J23" s="84"/>
      <c r="K23" s="84"/>
      <c r="L23" s="84"/>
      <c r="M23" s="84"/>
      <c r="N23" s="84">
        <v>96853.78</v>
      </c>
      <c r="O23" s="84">
        <v>25181536.370000001</v>
      </c>
      <c r="P23" s="84"/>
      <c r="Q23" s="84"/>
      <c r="R23" s="84"/>
      <c r="S23" s="84"/>
      <c r="T23" s="84"/>
      <c r="U23" s="84"/>
      <c r="V23" s="141">
        <v>95273477.219999999</v>
      </c>
    </row>
    <row r="24" spans="1:22" s="78" customFormat="1" ht="18.2" customHeight="1">
      <c r="A24" s="140" t="s">
        <v>607</v>
      </c>
      <c r="B24" s="84">
        <v>16306077.09</v>
      </c>
      <c r="C24" s="84">
        <v>8032790.1100000003</v>
      </c>
      <c r="D24" s="84">
        <v>1046411.89</v>
      </c>
      <c r="E24" s="84">
        <v>223202947.33000001</v>
      </c>
      <c r="F24" s="84">
        <v>4000000</v>
      </c>
      <c r="G24" s="84"/>
      <c r="H24" s="84">
        <v>675699.22</v>
      </c>
      <c r="I24" s="84"/>
      <c r="J24" s="84"/>
      <c r="K24" s="84"/>
      <c r="L24" s="84"/>
      <c r="M24" s="84"/>
      <c r="N24" s="84">
        <v>1168690.5900000001</v>
      </c>
      <c r="O24" s="84">
        <v>1723534705.3399999</v>
      </c>
      <c r="P24" s="84"/>
      <c r="Q24" s="84">
        <v>5400000</v>
      </c>
      <c r="R24" s="84">
        <v>158958434.69999999</v>
      </c>
      <c r="S24" s="84">
        <v>30000000</v>
      </c>
      <c r="T24" s="84"/>
      <c r="U24" s="84"/>
      <c r="V24" s="141">
        <v>2172325756.27</v>
      </c>
    </row>
    <row r="25" spans="1:22" s="78" customFormat="1" ht="22.9" customHeight="1">
      <c r="A25" s="140" t="s">
        <v>608</v>
      </c>
      <c r="B25" s="84">
        <v>284776701.41000003</v>
      </c>
      <c r="C25" s="84">
        <v>71749760.629999995</v>
      </c>
      <c r="D25" s="84">
        <v>18544011.489999998</v>
      </c>
      <c r="E25" s="84">
        <v>82229761.620000005</v>
      </c>
      <c r="F25" s="84"/>
      <c r="G25" s="84">
        <v>784849.39</v>
      </c>
      <c r="H25" s="84">
        <v>9017682.6999999993</v>
      </c>
      <c r="I25" s="84"/>
      <c r="J25" s="84">
        <v>855507.98</v>
      </c>
      <c r="K25" s="84"/>
      <c r="L25" s="84"/>
      <c r="M25" s="84">
        <v>363527.63</v>
      </c>
      <c r="N25" s="84">
        <v>53078412.100000001</v>
      </c>
      <c r="O25" s="84">
        <v>73662947.370000005</v>
      </c>
      <c r="P25" s="84"/>
      <c r="Q25" s="84"/>
      <c r="R25" s="84">
        <v>38003142.630000003</v>
      </c>
      <c r="S25" s="84">
        <v>110000000</v>
      </c>
      <c r="T25" s="84"/>
      <c r="U25" s="84">
        <v>5825089.8799999999</v>
      </c>
      <c r="V25" s="141">
        <v>748891394.83000004</v>
      </c>
    </row>
    <row r="26" spans="1:22" s="78" customFormat="1" ht="18.2" customHeight="1">
      <c r="A26" s="140" t="s">
        <v>609</v>
      </c>
      <c r="B26" s="84">
        <v>1694991.2</v>
      </c>
      <c r="C26" s="84">
        <v>19594.25</v>
      </c>
      <c r="D26" s="84">
        <v>98894.81</v>
      </c>
      <c r="E26" s="84">
        <v>37158304.210000001</v>
      </c>
      <c r="F26" s="84"/>
      <c r="G26" s="84">
        <v>19302158.760000002</v>
      </c>
      <c r="H26" s="84"/>
      <c r="I26" s="84"/>
      <c r="J26" s="84"/>
      <c r="K26" s="84"/>
      <c r="L26" s="84"/>
      <c r="M26" s="84"/>
      <c r="N26" s="84">
        <v>28087761</v>
      </c>
      <c r="O26" s="84">
        <v>25531636.609999999</v>
      </c>
      <c r="P26" s="84">
        <v>3791029.33</v>
      </c>
      <c r="Q26" s="84">
        <v>70000000</v>
      </c>
      <c r="R26" s="84"/>
      <c r="S26" s="84"/>
      <c r="T26" s="84"/>
      <c r="U26" s="84"/>
      <c r="V26" s="141">
        <v>185684370.16999999</v>
      </c>
    </row>
    <row r="27" spans="1:22" s="78" customFormat="1" ht="18.2" customHeight="1">
      <c r="A27" s="140" t="s">
        <v>610</v>
      </c>
      <c r="B27" s="84">
        <v>61140050.409999996</v>
      </c>
      <c r="C27" s="84">
        <v>36403490.729999997</v>
      </c>
      <c r="D27" s="84">
        <v>3865248.8</v>
      </c>
      <c r="E27" s="84">
        <v>113147589.48</v>
      </c>
      <c r="F27" s="84">
        <v>354727243.49000001</v>
      </c>
      <c r="G27" s="84"/>
      <c r="H27" s="84">
        <v>15658480.4</v>
      </c>
      <c r="I27" s="84"/>
      <c r="J27" s="84"/>
      <c r="K27" s="84"/>
      <c r="L27" s="84"/>
      <c r="M27" s="84"/>
      <c r="N27" s="84">
        <v>857836.76</v>
      </c>
      <c r="O27" s="84">
        <v>2306527.7599999998</v>
      </c>
      <c r="P27" s="84"/>
      <c r="Q27" s="84"/>
      <c r="R27" s="84"/>
      <c r="S27" s="84">
        <v>46805</v>
      </c>
      <c r="T27" s="84"/>
      <c r="U27" s="84"/>
      <c r="V27" s="141">
        <v>588153272.83000004</v>
      </c>
    </row>
    <row r="28" spans="1:22" s="78" customFormat="1" ht="22.9" customHeight="1">
      <c r="A28" s="140" t="s">
        <v>611</v>
      </c>
      <c r="B28" s="84">
        <v>357741937.98000002</v>
      </c>
      <c r="C28" s="84">
        <v>78740713.829999998</v>
      </c>
      <c r="D28" s="84">
        <v>22869417.260000002</v>
      </c>
      <c r="E28" s="84">
        <v>260452354.22999999</v>
      </c>
      <c r="F28" s="84">
        <v>169730478.63</v>
      </c>
      <c r="G28" s="84">
        <v>43565045.520000003</v>
      </c>
      <c r="H28" s="84"/>
      <c r="I28" s="84"/>
      <c r="J28" s="84">
        <v>4107304.86</v>
      </c>
      <c r="K28" s="84"/>
      <c r="L28" s="84"/>
      <c r="M28" s="84">
        <v>206120.87</v>
      </c>
      <c r="N28" s="84">
        <v>97425050.040000007</v>
      </c>
      <c r="O28" s="84">
        <v>1753029.4</v>
      </c>
      <c r="P28" s="84">
        <v>32831600.699999999</v>
      </c>
      <c r="Q28" s="84">
        <v>46762908.530000001</v>
      </c>
      <c r="R28" s="84"/>
      <c r="S28" s="84"/>
      <c r="T28" s="84"/>
      <c r="U28" s="84">
        <v>20703685.329999998</v>
      </c>
      <c r="V28" s="141">
        <v>1136889647.1800001</v>
      </c>
    </row>
    <row r="29" spans="1:22" s="78" customFormat="1" ht="18.2" customHeight="1">
      <c r="A29" s="140" t="s">
        <v>612</v>
      </c>
      <c r="B29" s="84">
        <v>26419650015.509998</v>
      </c>
      <c r="C29" s="84">
        <v>686817539.03999996</v>
      </c>
      <c r="D29" s="84">
        <v>1694586993.22</v>
      </c>
      <c r="E29" s="84">
        <v>558396787.13999999</v>
      </c>
      <c r="F29" s="84">
        <v>43664493.030000001</v>
      </c>
      <c r="G29" s="84">
        <v>224694429.31999999</v>
      </c>
      <c r="H29" s="84">
        <v>244045</v>
      </c>
      <c r="I29" s="84"/>
      <c r="J29" s="84"/>
      <c r="K29" s="84"/>
      <c r="L29" s="84"/>
      <c r="M29" s="84">
        <v>76390116.109999999</v>
      </c>
      <c r="N29" s="84">
        <v>14602743.539999999</v>
      </c>
      <c r="O29" s="84">
        <v>58152928.57</v>
      </c>
      <c r="P29" s="84"/>
      <c r="Q29" s="84"/>
      <c r="R29" s="84"/>
      <c r="S29" s="84"/>
      <c r="T29" s="84"/>
      <c r="U29" s="84"/>
      <c r="V29" s="141">
        <v>29777200090.48</v>
      </c>
    </row>
    <row r="30" spans="1:22" s="78" customFormat="1" ht="22.9" customHeight="1">
      <c r="A30" s="140" t="s">
        <v>613</v>
      </c>
      <c r="B30" s="84">
        <v>251063110.84</v>
      </c>
      <c r="C30" s="84">
        <v>6981478.7000000002</v>
      </c>
      <c r="D30" s="84">
        <v>16228560.310000001</v>
      </c>
      <c r="E30" s="84">
        <v>3554367010.3800001</v>
      </c>
      <c r="F30" s="84">
        <v>3630000</v>
      </c>
      <c r="G30" s="84">
        <v>39548702</v>
      </c>
      <c r="H30" s="84"/>
      <c r="I30" s="84"/>
      <c r="J30" s="84">
        <v>1762109.16</v>
      </c>
      <c r="K30" s="84"/>
      <c r="L30" s="84"/>
      <c r="M30" s="84">
        <v>17466426.199999999</v>
      </c>
      <c r="N30" s="84">
        <v>27559.78</v>
      </c>
      <c r="O30" s="84">
        <v>2102858.1</v>
      </c>
      <c r="P30" s="84"/>
      <c r="Q30" s="84"/>
      <c r="R30" s="84"/>
      <c r="S30" s="84"/>
      <c r="T30" s="84"/>
      <c r="U30" s="84">
        <v>2175914.38</v>
      </c>
      <c r="V30" s="141">
        <v>3895353729.8499999</v>
      </c>
    </row>
    <row r="31" spans="1:22" s="78" customFormat="1" ht="18.2" customHeight="1">
      <c r="A31" s="140" t="s">
        <v>614</v>
      </c>
      <c r="B31" s="84">
        <v>10242525.439999999</v>
      </c>
      <c r="C31" s="84">
        <v>6799539.5999999996</v>
      </c>
      <c r="D31" s="84">
        <v>644656.05000000005</v>
      </c>
      <c r="E31" s="84">
        <v>25587791627.110001</v>
      </c>
      <c r="F31" s="84">
        <v>837719981.51999998</v>
      </c>
      <c r="G31" s="84"/>
      <c r="H31" s="84"/>
      <c r="I31" s="84"/>
      <c r="J31" s="84"/>
      <c r="K31" s="84"/>
      <c r="L31" s="84"/>
      <c r="M31" s="84">
        <v>939167.64</v>
      </c>
      <c r="N31" s="84">
        <v>1445.7</v>
      </c>
      <c r="O31" s="84"/>
      <c r="P31" s="84"/>
      <c r="Q31" s="84"/>
      <c r="R31" s="84"/>
      <c r="S31" s="84"/>
      <c r="T31" s="84"/>
      <c r="U31" s="84"/>
      <c r="V31" s="141">
        <v>26444138943.060001</v>
      </c>
    </row>
    <row r="32" spans="1:22" s="78" customFormat="1" ht="18.2" customHeight="1">
      <c r="A32" s="140" t="s">
        <v>615</v>
      </c>
      <c r="B32" s="84">
        <v>8454977726.8999996</v>
      </c>
      <c r="C32" s="84">
        <v>129066.93</v>
      </c>
      <c r="D32" s="84">
        <v>154729.60999999999</v>
      </c>
      <c r="E32" s="84">
        <v>48220410449.540001</v>
      </c>
      <c r="F32" s="84">
        <v>301740663.06999999</v>
      </c>
      <c r="G32" s="84">
        <v>1500000</v>
      </c>
      <c r="H32" s="84"/>
      <c r="I32" s="84"/>
      <c r="J32" s="84"/>
      <c r="K32" s="84">
        <v>42000000</v>
      </c>
      <c r="L32" s="84"/>
      <c r="M32" s="84"/>
      <c r="N32" s="84"/>
      <c r="O32" s="84"/>
      <c r="P32" s="84"/>
      <c r="Q32" s="84"/>
      <c r="R32" s="84"/>
      <c r="S32" s="84"/>
      <c r="T32" s="84"/>
      <c r="U32" s="84"/>
      <c r="V32" s="141">
        <v>57020912636.050003</v>
      </c>
    </row>
    <row r="33" spans="1:22" s="78" customFormat="1" ht="18.2" customHeight="1">
      <c r="A33" s="140" t="s">
        <v>616</v>
      </c>
      <c r="B33" s="84">
        <v>8371801.4000000004</v>
      </c>
      <c r="C33" s="84">
        <v>12733742.16</v>
      </c>
      <c r="D33" s="84">
        <v>538172.71</v>
      </c>
      <c r="E33" s="84">
        <v>791340607.20000005</v>
      </c>
      <c r="F33" s="84">
        <v>67878.880000000005</v>
      </c>
      <c r="G33" s="84"/>
      <c r="H33" s="84"/>
      <c r="I33" s="84"/>
      <c r="J33" s="84"/>
      <c r="K33" s="84"/>
      <c r="L33" s="84"/>
      <c r="M33" s="84">
        <v>11633.28</v>
      </c>
      <c r="N33" s="84">
        <v>8235710.6600000001</v>
      </c>
      <c r="O33" s="84">
        <v>13308689</v>
      </c>
      <c r="P33" s="84"/>
      <c r="Q33" s="84"/>
      <c r="R33" s="84"/>
      <c r="S33" s="84"/>
      <c r="T33" s="84"/>
      <c r="U33" s="84"/>
      <c r="V33" s="141">
        <v>834608235.28999996</v>
      </c>
    </row>
    <row r="34" spans="1:22" s="78" customFormat="1" ht="18.2" customHeight="1">
      <c r="A34" s="140" t="s">
        <v>617</v>
      </c>
      <c r="B34" s="84">
        <v>14868209.550000001</v>
      </c>
      <c r="C34" s="84">
        <v>9879917.6300000008</v>
      </c>
      <c r="D34" s="84">
        <v>952119.54</v>
      </c>
      <c r="E34" s="84">
        <v>128086558.78</v>
      </c>
      <c r="F34" s="84">
        <v>1756284041.55</v>
      </c>
      <c r="G34" s="84">
        <v>59845459.899999999</v>
      </c>
      <c r="H34" s="84">
        <v>6376043.6500000004</v>
      </c>
      <c r="I34" s="84"/>
      <c r="J34" s="84"/>
      <c r="K34" s="84">
        <v>13942.5</v>
      </c>
      <c r="L34" s="84"/>
      <c r="M34" s="84">
        <v>3396.17</v>
      </c>
      <c r="N34" s="84">
        <v>7175116.1200000001</v>
      </c>
      <c r="O34" s="84"/>
      <c r="P34" s="84"/>
      <c r="Q34" s="84">
        <v>2477920</v>
      </c>
      <c r="R34" s="84"/>
      <c r="S34" s="84"/>
      <c r="T34" s="84"/>
      <c r="U34" s="84"/>
      <c r="V34" s="141">
        <v>1985962725.3900001</v>
      </c>
    </row>
    <row r="35" spans="1:22" s="78" customFormat="1" ht="18.2" customHeight="1">
      <c r="A35" s="140" t="s">
        <v>618</v>
      </c>
      <c r="B35" s="84"/>
      <c r="C35" s="84"/>
      <c r="D35" s="84"/>
      <c r="E35" s="84">
        <v>11991121</v>
      </c>
      <c r="F35" s="84"/>
      <c r="G35" s="84"/>
      <c r="H35" s="84"/>
      <c r="I35" s="84"/>
      <c r="J35" s="84"/>
      <c r="K35" s="84"/>
      <c r="L35" s="84"/>
      <c r="M35" s="84"/>
      <c r="N35" s="84"/>
      <c r="O35" s="84">
        <v>1063208993.6900001</v>
      </c>
      <c r="P35" s="84"/>
      <c r="Q35" s="84"/>
      <c r="R35" s="84"/>
      <c r="S35" s="84"/>
      <c r="T35" s="84"/>
      <c r="U35" s="84"/>
      <c r="V35" s="141">
        <v>1075200114.6900001</v>
      </c>
    </row>
    <row r="36" spans="1:22" s="78" customFormat="1" ht="22.9" customHeight="1">
      <c r="A36" s="140" t="s">
        <v>619</v>
      </c>
      <c r="B36" s="84">
        <v>1634743857.1500001</v>
      </c>
      <c r="C36" s="84">
        <v>500354422.13999999</v>
      </c>
      <c r="D36" s="84">
        <v>104057131.81</v>
      </c>
      <c r="E36" s="84">
        <v>1806720922.8</v>
      </c>
      <c r="F36" s="84">
        <v>158481075.87</v>
      </c>
      <c r="G36" s="84">
        <v>11861439.789999999</v>
      </c>
      <c r="H36" s="84">
        <v>21646916.440000001</v>
      </c>
      <c r="I36" s="84"/>
      <c r="J36" s="84">
        <v>3502575590.1799998</v>
      </c>
      <c r="K36" s="84">
        <v>50109956680.360001</v>
      </c>
      <c r="L36" s="84"/>
      <c r="M36" s="84">
        <v>1612270.71</v>
      </c>
      <c r="N36" s="84">
        <v>129564451.84</v>
      </c>
      <c r="O36" s="84">
        <v>143938389.81</v>
      </c>
      <c r="P36" s="84">
        <v>123734943.19</v>
      </c>
      <c r="Q36" s="84"/>
      <c r="R36" s="84"/>
      <c r="S36" s="84">
        <v>1124614.3600000001</v>
      </c>
      <c r="T36" s="84"/>
      <c r="U36" s="84"/>
      <c r="V36" s="141">
        <v>58250372706.449997</v>
      </c>
    </row>
    <row r="37" spans="1:22" s="78" customFormat="1" ht="18.2" customHeight="1">
      <c r="A37" s="140" t="s">
        <v>620</v>
      </c>
      <c r="B37" s="84"/>
      <c r="C37" s="84"/>
      <c r="D37" s="84"/>
      <c r="E37" s="84">
        <v>457729314</v>
      </c>
      <c r="F37" s="84"/>
      <c r="G37" s="84"/>
      <c r="H37" s="84"/>
      <c r="I37" s="84"/>
      <c r="J37" s="84"/>
      <c r="K37" s="84"/>
      <c r="L37" s="84"/>
      <c r="M37" s="84"/>
      <c r="N37" s="84"/>
      <c r="O37" s="84">
        <v>8592999.4199999999</v>
      </c>
      <c r="P37" s="84"/>
      <c r="Q37" s="84"/>
      <c r="R37" s="84"/>
      <c r="S37" s="84">
        <v>105086849.25</v>
      </c>
      <c r="T37" s="84"/>
      <c r="U37" s="84"/>
      <c r="V37" s="141">
        <v>571409162.66999996</v>
      </c>
    </row>
    <row r="38" spans="1:22" s="78" customFormat="1" ht="18.2" customHeight="1">
      <c r="A38" s="140" t="s">
        <v>621</v>
      </c>
      <c r="B38" s="84">
        <v>528686.9</v>
      </c>
      <c r="C38" s="84"/>
      <c r="D38" s="84">
        <v>34761.760000000002</v>
      </c>
      <c r="E38" s="84"/>
      <c r="F38" s="84"/>
      <c r="G38" s="84"/>
      <c r="H38" s="84"/>
      <c r="I38" s="84"/>
      <c r="J38" s="84"/>
      <c r="K38" s="84"/>
      <c r="L38" s="84"/>
      <c r="M38" s="84"/>
      <c r="N38" s="84"/>
      <c r="O38" s="84"/>
      <c r="P38" s="84"/>
      <c r="Q38" s="84"/>
      <c r="R38" s="84"/>
      <c r="S38" s="84"/>
      <c r="T38" s="84"/>
      <c r="U38" s="84"/>
      <c r="V38" s="141">
        <v>563448.66</v>
      </c>
    </row>
    <row r="39" spans="1:22" s="78" customFormat="1" ht="22.9" customHeight="1">
      <c r="A39" s="140" t="s">
        <v>622</v>
      </c>
      <c r="B39" s="84">
        <v>626225207.02999997</v>
      </c>
      <c r="C39" s="84">
        <v>363652752.38999999</v>
      </c>
      <c r="D39" s="84">
        <v>21259561.289999999</v>
      </c>
      <c r="E39" s="84">
        <v>223010127.13999999</v>
      </c>
      <c r="F39" s="84">
        <v>55292891.789999999</v>
      </c>
      <c r="G39" s="84"/>
      <c r="H39" s="84">
        <v>67382291.239999995</v>
      </c>
      <c r="I39" s="84"/>
      <c r="J39" s="84">
        <v>5451436.4500000002</v>
      </c>
      <c r="K39" s="84">
        <v>51211846.740000002</v>
      </c>
      <c r="L39" s="84"/>
      <c r="M39" s="84">
        <v>17568905.390000001</v>
      </c>
      <c r="N39" s="84">
        <v>94299180.790000007</v>
      </c>
      <c r="O39" s="84"/>
      <c r="P39" s="84">
        <v>1285299.75</v>
      </c>
      <c r="Q39" s="84"/>
      <c r="R39" s="84"/>
      <c r="S39" s="84"/>
      <c r="T39" s="84">
        <v>32817000</v>
      </c>
      <c r="U39" s="84">
        <v>96683.59</v>
      </c>
      <c r="V39" s="141">
        <v>1559553183.5899999</v>
      </c>
    </row>
    <row r="40" spans="1:22" s="78" customFormat="1" ht="18.2" customHeight="1">
      <c r="A40" s="140" t="s">
        <v>623</v>
      </c>
      <c r="B40" s="84">
        <v>140000000</v>
      </c>
      <c r="C40" s="84"/>
      <c r="D40" s="84"/>
      <c r="E40" s="84"/>
      <c r="F40" s="84"/>
      <c r="G40" s="84"/>
      <c r="H40" s="84"/>
      <c r="I40" s="84"/>
      <c r="J40" s="84"/>
      <c r="K40" s="84"/>
      <c r="L40" s="84"/>
      <c r="M40" s="84"/>
      <c r="N40" s="84"/>
      <c r="O40" s="84"/>
      <c r="P40" s="84"/>
      <c r="Q40" s="84"/>
      <c r="R40" s="84"/>
      <c r="S40" s="84"/>
      <c r="T40" s="84"/>
      <c r="U40" s="84"/>
      <c r="V40" s="141">
        <v>140000000</v>
      </c>
    </row>
    <row r="41" spans="1:22" s="78" customFormat="1" ht="18.2" customHeight="1">
      <c r="A41" s="140" t="s">
        <v>624</v>
      </c>
      <c r="B41" s="84"/>
      <c r="C41" s="84">
        <v>656446059.70000005</v>
      </c>
      <c r="D41" s="84"/>
      <c r="E41" s="84"/>
      <c r="F41" s="84"/>
      <c r="G41" s="84"/>
      <c r="H41" s="84"/>
      <c r="I41" s="84"/>
      <c r="J41" s="84">
        <v>36625356623.129997</v>
      </c>
      <c r="K41" s="84"/>
      <c r="L41" s="84"/>
      <c r="M41" s="84"/>
      <c r="N41" s="84"/>
      <c r="O41" s="84"/>
      <c r="P41" s="84"/>
      <c r="Q41" s="84"/>
      <c r="R41" s="84"/>
      <c r="S41" s="84"/>
      <c r="T41" s="84">
        <v>1300000000</v>
      </c>
      <c r="U41" s="84">
        <v>106614030958.03</v>
      </c>
      <c r="V41" s="141">
        <v>145195833640.85999</v>
      </c>
    </row>
    <row r="42" spans="1:22" s="78" customFormat="1" ht="26.1" customHeight="1">
      <c r="A42" s="86" t="s">
        <v>63</v>
      </c>
      <c r="B42" s="87">
        <v>58481697492.129997</v>
      </c>
      <c r="C42" s="87">
        <v>5823183482.6199999</v>
      </c>
      <c r="D42" s="87">
        <v>3141208081.5</v>
      </c>
      <c r="E42" s="87">
        <v>150418861012.95001</v>
      </c>
      <c r="F42" s="87">
        <v>12888242098.66</v>
      </c>
      <c r="G42" s="87">
        <v>5534432782.4700003</v>
      </c>
      <c r="H42" s="87">
        <v>1196847643.9400001</v>
      </c>
      <c r="I42" s="87">
        <v>14832310139.33</v>
      </c>
      <c r="J42" s="87">
        <v>40676901326.129997</v>
      </c>
      <c r="K42" s="87">
        <v>50721445499.360001</v>
      </c>
      <c r="L42" s="87"/>
      <c r="M42" s="87">
        <v>722100843</v>
      </c>
      <c r="N42" s="87">
        <v>2391973384.6300001</v>
      </c>
      <c r="O42" s="87">
        <v>7649495998.2200003</v>
      </c>
      <c r="P42" s="87">
        <v>4307619128.3299999</v>
      </c>
      <c r="Q42" s="87">
        <v>126068925.09999999</v>
      </c>
      <c r="R42" s="87">
        <v>345926961.81</v>
      </c>
      <c r="S42" s="87">
        <v>2525854426.7399998</v>
      </c>
      <c r="T42" s="87">
        <v>1901979999.24</v>
      </c>
      <c r="U42" s="87">
        <v>107179450174.27</v>
      </c>
      <c r="V42" s="173">
        <v>470865599400.42999</v>
      </c>
    </row>
    <row r="43" spans="1:22" s="78" customFormat="1" ht="75.2" customHeight="1"/>
  </sheetData>
  <mergeCells count="3">
    <mergeCell ref="A2:G2"/>
    <mergeCell ref="A1:H1"/>
    <mergeCell ref="I1:P1"/>
  </mergeCells>
  <pageMargins left="0.7" right="0.7" top="0.75" bottom="0.75" header="0.3" footer="0.3"/>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7"/>
  <sheetViews>
    <sheetView showGridLines="0" workbookViewId="0">
      <selection activeCell="L12" sqref="L12"/>
    </sheetView>
  </sheetViews>
  <sheetFormatPr defaultRowHeight="12.75"/>
  <cols>
    <col min="1" max="1" width="48.140625" style="79" customWidth="1"/>
    <col min="2" max="2" width="15.28515625" style="79" customWidth="1"/>
    <col min="3" max="3" width="17.140625" style="79" customWidth="1"/>
    <col min="4" max="4" width="16.28515625" style="79" customWidth="1"/>
    <col min="5" max="6" width="15.140625" style="79" customWidth="1"/>
    <col min="7" max="10" width="16.5703125" style="79" customWidth="1"/>
    <col min="11" max="11" width="4.7109375" style="79" customWidth="1"/>
    <col min="12" max="16384" width="9.140625" style="79"/>
  </cols>
  <sheetData>
    <row r="1" spans="1:10" s="78" customFormat="1" ht="14.45" customHeight="1">
      <c r="A1" s="98" t="s">
        <v>355</v>
      </c>
      <c r="B1" s="82"/>
      <c r="C1" s="82"/>
      <c r="D1" s="82"/>
      <c r="E1" s="82"/>
      <c r="F1" s="82"/>
      <c r="G1" s="82"/>
      <c r="H1" s="82"/>
    </row>
    <row r="2" spans="1:10" s="78" customFormat="1" ht="14.25" customHeight="1">
      <c r="A2" s="203"/>
      <c r="B2" s="203"/>
      <c r="C2" s="203"/>
      <c r="D2" s="203"/>
      <c r="E2" s="203"/>
      <c r="F2" s="203"/>
      <c r="G2" s="203"/>
      <c r="H2" s="203"/>
    </row>
    <row r="3" spans="1:10" s="78" customFormat="1" ht="15" customHeight="1">
      <c r="A3" s="82"/>
      <c r="B3" s="99" t="s">
        <v>928</v>
      </c>
      <c r="C3" s="96"/>
      <c r="D3" s="99"/>
      <c r="E3" s="99"/>
      <c r="F3" s="99"/>
      <c r="G3" s="99"/>
      <c r="H3" s="99"/>
    </row>
    <row r="4" spans="1:10" s="78" customFormat="1" ht="15" customHeight="1">
      <c r="A4" s="90"/>
      <c r="B4" s="90"/>
      <c r="C4" s="90"/>
      <c r="D4" s="90"/>
      <c r="E4" s="90"/>
      <c r="F4" s="90"/>
      <c r="G4" s="90"/>
      <c r="H4" s="90"/>
    </row>
    <row r="5" spans="1:10" s="78" customFormat="1" ht="15.75" customHeight="1">
      <c r="A5" s="204" t="s">
        <v>644</v>
      </c>
      <c r="B5" s="205" t="s">
        <v>645</v>
      </c>
      <c r="C5" s="205"/>
      <c r="D5" s="205"/>
      <c r="E5" s="205" t="s">
        <v>646</v>
      </c>
      <c r="F5" s="205"/>
      <c r="G5" s="205" t="s">
        <v>647</v>
      </c>
      <c r="H5" s="205"/>
      <c r="I5" s="201" t="s">
        <v>648</v>
      </c>
      <c r="J5" s="202" t="s">
        <v>63</v>
      </c>
    </row>
    <row r="6" spans="1:10" s="78" customFormat="1" ht="35.25" customHeight="1">
      <c r="A6" s="204"/>
      <c r="B6" s="169" t="s">
        <v>649</v>
      </c>
      <c r="C6" s="169" t="s">
        <v>650</v>
      </c>
      <c r="D6" s="169" t="s">
        <v>651</v>
      </c>
      <c r="E6" s="169" t="s">
        <v>650</v>
      </c>
      <c r="F6" s="169" t="s">
        <v>652</v>
      </c>
      <c r="G6" s="169" t="s">
        <v>653</v>
      </c>
      <c r="H6" s="169" t="s">
        <v>105</v>
      </c>
      <c r="I6" s="201"/>
      <c r="J6" s="202"/>
    </row>
    <row r="7" spans="1:10" ht="23.1" customHeight="1">
      <c r="A7" s="174" t="s">
        <v>625</v>
      </c>
      <c r="B7" s="175">
        <v>626372148.14999998</v>
      </c>
      <c r="C7" s="175">
        <v>8157676711.6700001</v>
      </c>
      <c r="D7" s="175">
        <v>462059374.94999999</v>
      </c>
      <c r="E7" s="175">
        <v>30359357.449999999</v>
      </c>
      <c r="F7" s="175">
        <v>363174716.48000002</v>
      </c>
      <c r="G7" s="175">
        <v>48488651355.779999</v>
      </c>
      <c r="H7" s="175">
        <v>353403827.64999998</v>
      </c>
      <c r="I7" s="175"/>
      <c r="J7" s="176">
        <v>58481697492.129997</v>
      </c>
    </row>
    <row r="8" spans="1:10" ht="23.1" customHeight="1">
      <c r="A8" s="174" t="s">
        <v>626</v>
      </c>
      <c r="B8" s="175">
        <v>217820766.84999999</v>
      </c>
      <c r="C8" s="175">
        <v>2128225329.76</v>
      </c>
      <c r="D8" s="175">
        <v>1734742788.95</v>
      </c>
      <c r="E8" s="175">
        <v>29942543.32</v>
      </c>
      <c r="F8" s="175">
        <v>1650420752.95</v>
      </c>
      <c r="G8" s="175">
        <v>62031300.789999999</v>
      </c>
      <c r="H8" s="175">
        <v>0</v>
      </c>
      <c r="I8" s="175"/>
      <c r="J8" s="176">
        <v>5823183482.6199999</v>
      </c>
    </row>
    <row r="9" spans="1:10" ht="23.1" customHeight="1">
      <c r="A9" s="174" t="s">
        <v>627</v>
      </c>
      <c r="B9" s="175">
        <v>10867279.560000001</v>
      </c>
      <c r="C9" s="175">
        <v>3883992.42</v>
      </c>
      <c r="D9" s="175">
        <v>72921.98</v>
      </c>
      <c r="E9" s="175">
        <v>1505925</v>
      </c>
      <c r="F9" s="175">
        <v>526405.51</v>
      </c>
      <c r="G9" s="175">
        <v>3124351557.0300002</v>
      </c>
      <c r="H9" s="175">
        <v>0</v>
      </c>
      <c r="I9" s="175"/>
      <c r="J9" s="176">
        <v>3141208081.5</v>
      </c>
    </row>
    <row r="10" spans="1:10" ht="23.1" customHeight="1">
      <c r="A10" s="174" t="s">
        <v>628</v>
      </c>
      <c r="B10" s="175">
        <v>1476612356.8599999</v>
      </c>
      <c r="C10" s="175">
        <v>146266741791.47</v>
      </c>
      <c r="D10" s="175">
        <v>2265807038.6100001</v>
      </c>
      <c r="E10" s="175">
        <v>6500000</v>
      </c>
      <c r="F10" s="175">
        <v>403072869.52999997</v>
      </c>
      <c r="G10" s="175">
        <v>126956.48</v>
      </c>
      <c r="H10" s="175">
        <v>0</v>
      </c>
      <c r="I10" s="175"/>
      <c r="J10" s="176">
        <v>150418861012.95001</v>
      </c>
    </row>
    <row r="11" spans="1:10" ht="23.1" customHeight="1">
      <c r="A11" s="174" t="s">
        <v>629</v>
      </c>
      <c r="B11" s="175">
        <v>2373484.6</v>
      </c>
      <c r="C11" s="175">
        <v>9336248001.2099991</v>
      </c>
      <c r="D11" s="175">
        <v>2317408380.02</v>
      </c>
      <c r="E11" s="175">
        <v>0</v>
      </c>
      <c r="F11" s="175">
        <v>732783214.21000004</v>
      </c>
      <c r="G11" s="175">
        <v>0</v>
      </c>
      <c r="H11" s="175">
        <v>499429018.62</v>
      </c>
      <c r="I11" s="175"/>
      <c r="J11" s="176">
        <v>12888242098.66</v>
      </c>
    </row>
    <row r="12" spans="1:10" ht="23.1" customHeight="1">
      <c r="A12" s="174" t="s">
        <v>630</v>
      </c>
      <c r="B12" s="175">
        <v>39640617.369999997</v>
      </c>
      <c r="C12" s="175">
        <v>4823012197.3500004</v>
      </c>
      <c r="D12" s="175">
        <v>656025332.53999996</v>
      </c>
      <c r="E12" s="175">
        <v>0</v>
      </c>
      <c r="F12" s="175">
        <v>15317261.85</v>
      </c>
      <c r="G12" s="175">
        <v>0</v>
      </c>
      <c r="H12" s="175">
        <v>437373.36</v>
      </c>
      <c r="I12" s="175"/>
      <c r="J12" s="176">
        <v>5534432782.4700003</v>
      </c>
    </row>
    <row r="13" spans="1:10" ht="23.1" customHeight="1">
      <c r="A13" s="174" t="s">
        <v>631</v>
      </c>
      <c r="B13" s="175">
        <v>179611.1</v>
      </c>
      <c r="C13" s="175">
        <v>442690558.31</v>
      </c>
      <c r="D13" s="175">
        <v>751704341.16999996</v>
      </c>
      <c r="E13" s="175">
        <v>0</v>
      </c>
      <c r="F13" s="175">
        <v>2273133.36</v>
      </c>
      <c r="G13" s="175">
        <v>0</v>
      </c>
      <c r="H13" s="175">
        <v>0</v>
      </c>
      <c r="I13" s="175"/>
      <c r="J13" s="176">
        <v>1196847643.9400001</v>
      </c>
    </row>
    <row r="14" spans="1:10" ht="23.1" customHeight="1">
      <c r="A14" s="174" t="s">
        <v>632</v>
      </c>
      <c r="B14" s="175">
        <v>0</v>
      </c>
      <c r="C14" s="175">
        <v>14832310139.33</v>
      </c>
      <c r="D14" s="175">
        <v>0</v>
      </c>
      <c r="E14" s="175">
        <v>0</v>
      </c>
      <c r="F14" s="175">
        <v>0</v>
      </c>
      <c r="G14" s="175">
        <v>0</v>
      </c>
      <c r="H14" s="175">
        <v>0</v>
      </c>
      <c r="I14" s="175"/>
      <c r="J14" s="176">
        <v>14832310139.33</v>
      </c>
    </row>
    <row r="15" spans="1:10" ht="23.1" customHeight="1">
      <c r="A15" s="174" t="s">
        <v>633</v>
      </c>
      <c r="B15" s="175">
        <v>62365.98</v>
      </c>
      <c r="C15" s="175">
        <v>6326534241.1400003</v>
      </c>
      <c r="D15" s="175">
        <v>3137974782.04</v>
      </c>
      <c r="E15" s="175">
        <v>426.6</v>
      </c>
      <c r="F15" s="175">
        <v>36307372.530000001</v>
      </c>
      <c r="G15" s="175">
        <v>0</v>
      </c>
      <c r="H15" s="175">
        <v>0</v>
      </c>
      <c r="I15" s="175">
        <v>31176022137.84</v>
      </c>
      <c r="J15" s="176">
        <v>40676901326.129997</v>
      </c>
    </row>
    <row r="16" spans="1:10" ht="23.1" customHeight="1">
      <c r="A16" s="174" t="s">
        <v>634</v>
      </c>
      <c r="B16" s="175">
        <v>272107683.95999998</v>
      </c>
      <c r="C16" s="175">
        <v>46473597733.970001</v>
      </c>
      <c r="D16" s="175">
        <v>3540994614.71</v>
      </c>
      <c r="E16" s="175">
        <v>14405.9</v>
      </c>
      <c r="F16" s="175">
        <v>434731060.81999999</v>
      </c>
      <c r="G16" s="175">
        <v>0</v>
      </c>
      <c r="H16" s="175">
        <v>0</v>
      </c>
      <c r="I16" s="175"/>
      <c r="J16" s="176">
        <v>50721445499.360001</v>
      </c>
    </row>
    <row r="17" spans="1:10" ht="23.1" customHeight="1">
      <c r="A17" s="174" t="s">
        <v>635</v>
      </c>
      <c r="B17" s="175"/>
      <c r="C17" s="175"/>
      <c r="D17" s="175"/>
      <c r="E17" s="175"/>
      <c r="F17" s="175"/>
      <c r="G17" s="175"/>
      <c r="H17" s="175"/>
      <c r="I17" s="175"/>
      <c r="J17" s="176"/>
    </row>
    <row r="18" spans="1:10" ht="23.1" customHeight="1">
      <c r="A18" s="174" t="s">
        <v>636</v>
      </c>
      <c r="B18" s="175">
        <v>3884820.13</v>
      </c>
      <c r="C18" s="175">
        <v>636841487.96000004</v>
      </c>
      <c r="D18" s="175">
        <v>71546595.049999997</v>
      </c>
      <c r="E18" s="175">
        <v>612252.22</v>
      </c>
      <c r="F18" s="175">
        <v>9215687.6400000006</v>
      </c>
      <c r="G18" s="175">
        <v>0</v>
      </c>
      <c r="H18" s="175">
        <v>0</v>
      </c>
      <c r="I18" s="175"/>
      <c r="J18" s="176">
        <v>722100843</v>
      </c>
    </row>
    <row r="19" spans="1:10" ht="23.1" customHeight="1">
      <c r="A19" s="174" t="s">
        <v>637</v>
      </c>
      <c r="B19" s="175">
        <v>94742266.800000101</v>
      </c>
      <c r="C19" s="175">
        <v>231895232.72</v>
      </c>
      <c r="D19" s="175">
        <v>1851714477.46</v>
      </c>
      <c r="E19" s="175">
        <v>40105</v>
      </c>
      <c r="F19" s="175">
        <v>213581302.65000001</v>
      </c>
      <c r="G19" s="175">
        <v>0</v>
      </c>
      <c r="H19" s="175">
        <v>0</v>
      </c>
      <c r="I19" s="175"/>
      <c r="J19" s="176">
        <v>2391973384.6300001</v>
      </c>
    </row>
    <row r="20" spans="1:10" ht="23.1" customHeight="1">
      <c r="A20" s="174" t="s">
        <v>792</v>
      </c>
      <c r="B20" s="175">
        <v>30697164.719999999</v>
      </c>
      <c r="C20" s="175">
        <v>7416449219.8900099</v>
      </c>
      <c r="D20" s="175">
        <v>200862003.93000001</v>
      </c>
      <c r="E20" s="175">
        <v>97564.43</v>
      </c>
      <c r="F20" s="175">
        <v>1308581.97</v>
      </c>
      <c r="G20" s="175">
        <v>0</v>
      </c>
      <c r="H20" s="175">
        <v>81463.28</v>
      </c>
      <c r="I20" s="175"/>
      <c r="J20" s="176">
        <v>7649495998.2200098</v>
      </c>
    </row>
    <row r="21" spans="1:10" ht="23.1" customHeight="1">
      <c r="A21" s="174" t="s">
        <v>638</v>
      </c>
      <c r="B21" s="175">
        <v>3036333.69</v>
      </c>
      <c r="C21" s="175">
        <v>3336496190.4299998</v>
      </c>
      <c r="D21" s="175">
        <v>968086604.21000004</v>
      </c>
      <c r="E21" s="175">
        <v>0</v>
      </c>
      <c r="F21" s="175">
        <v>0</v>
      </c>
      <c r="G21" s="175">
        <v>0</v>
      </c>
      <c r="H21" s="175">
        <v>0</v>
      </c>
      <c r="I21" s="175"/>
      <c r="J21" s="176">
        <v>4307619128.3299999</v>
      </c>
    </row>
    <row r="22" spans="1:10" ht="23.1" customHeight="1">
      <c r="A22" s="174" t="s">
        <v>639</v>
      </c>
      <c r="B22" s="175">
        <v>0</v>
      </c>
      <c r="C22" s="175">
        <v>71428096.569999993</v>
      </c>
      <c r="D22" s="175">
        <v>8627802</v>
      </c>
      <c r="E22" s="175">
        <v>0</v>
      </c>
      <c r="F22" s="175">
        <v>46013026.530000001</v>
      </c>
      <c r="G22" s="175">
        <v>0</v>
      </c>
      <c r="H22" s="175">
        <v>0</v>
      </c>
      <c r="I22" s="175"/>
      <c r="J22" s="176">
        <v>126068925.09999999</v>
      </c>
    </row>
    <row r="23" spans="1:10" ht="23.1" customHeight="1">
      <c r="A23" s="174" t="s">
        <v>640</v>
      </c>
      <c r="B23" s="175">
        <v>0</v>
      </c>
      <c r="C23" s="175">
        <v>0</v>
      </c>
      <c r="D23" s="175">
        <v>345926961.81</v>
      </c>
      <c r="E23" s="175">
        <v>0</v>
      </c>
      <c r="F23" s="175">
        <v>0</v>
      </c>
      <c r="G23" s="175">
        <v>0</v>
      </c>
      <c r="H23" s="175">
        <v>0</v>
      </c>
      <c r="I23" s="175"/>
      <c r="J23" s="176">
        <v>345926961.81</v>
      </c>
    </row>
    <row r="24" spans="1:10" ht="23.1" customHeight="1">
      <c r="A24" s="174" t="s">
        <v>641</v>
      </c>
      <c r="B24" s="175">
        <v>300225.49</v>
      </c>
      <c r="C24" s="175">
        <v>2445988812.98</v>
      </c>
      <c r="D24" s="175">
        <v>79565388.269999996</v>
      </c>
      <c r="E24" s="175">
        <v>0</v>
      </c>
      <c r="F24" s="175">
        <v>0</v>
      </c>
      <c r="G24" s="175">
        <v>0</v>
      </c>
      <c r="H24" s="175">
        <v>0</v>
      </c>
      <c r="I24" s="175"/>
      <c r="J24" s="176">
        <v>2525854426.7399998</v>
      </c>
    </row>
    <row r="25" spans="1:10" ht="23.1" customHeight="1">
      <c r="A25" s="174" t="s">
        <v>642</v>
      </c>
      <c r="B25" s="175">
        <v>0</v>
      </c>
      <c r="C25" s="175">
        <v>1442904508</v>
      </c>
      <c r="D25" s="175">
        <v>459075491.24000001</v>
      </c>
      <c r="E25" s="175">
        <v>0</v>
      </c>
      <c r="F25" s="175">
        <v>0</v>
      </c>
      <c r="G25" s="175">
        <v>0</v>
      </c>
      <c r="H25" s="175">
        <v>0</v>
      </c>
      <c r="I25" s="175"/>
      <c r="J25" s="176">
        <v>1901979999.24</v>
      </c>
    </row>
    <row r="26" spans="1:10" ht="23.1" customHeight="1">
      <c r="A26" s="174" t="s">
        <v>643</v>
      </c>
      <c r="B26" s="175">
        <v>0</v>
      </c>
      <c r="C26" s="175">
        <v>407422782.47000003</v>
      </c>
      <c r="D26" s="175">
        <v>2329101252.1700001</v>
      </c>
      <c r="E26" s="175">
        <v>0</v>
      </c>
      <c r="F26" s="175">
        <v>220587.49</v>
      </c>
      <c r="G26" s="175">
        <v>0</v>
      </c>
      <c r="H26" s="175">
        <v>0</v>
      </c>
      <c r="I26" s="175">
        <v>104442705552.14</v>
      </c>
      <c r="J26" s="176">
        <v>107179450174.27</v>
      </c>
    </row>
    <row r="27" spans="1:10" ht="21.75" customHeight="1">
      <c r="A27" s="177" t="s">
        <v>63</v>
      </c>
      <c r="B27" s="178">
        <v>2778697125.2600002</v>
      </c>
      <c r="C27" s="178">
        <v>254780347027.64999</v>
      </c>
      <c r="D27" s="178">
        <v>21181296151.110001</v>
      </c>
      <c r="E27" s="178">
        <v>69072579.920000002</v>
      </c>
      <c r="F27" s="178">
        <v>3908945973.52</v>
      </c>
      <c r="G27" s="178">
        <v>51675161170.080002</v>
      </c>
      <c r="H27" s="178">
        <v>853351682.90999997</v>
      </c>
      <c r="I27" s="178">
        <v>135618727689.98</v>
      </c>
      <c r="J27" s="179">
        <v>470865599400.42999</v>
      </c>
    </row>
  </sheetData>
  <mergeCells count="7">
    <mergeCell ref="I5:I6"/>
    <mergeCell ref="J5:J6"/>
    <mergeCell ref="A2:H2"/>
    <mergeCell ref="A5:A6"/>
    <mergeCell ref="B5:D5"/>
    <mergeCell ref="E5:F5"/>
    <mergeCell ref="G5:H5"/>
  </mergeCells>
  <pageMargins left="0.7" right="0.7" top="0.75" bottom="0.75" header="0.3" footer="0.3"/>
  <pageSetup paperSize="9" orientation="landscape"/>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3"/>
  <sheetViews>
    <sheetView showGridLines="0" zoomScaleNormal="100" workbookViewId="0">
      <selection activeCell="J18" sqref="J18"/>
    </sheetView>
  </sheetViews>
  <sheetFormatPr defaultRowHeight="12.75"/>
  <cols>
    <col min="1" max="1" width="30" style="81" customWidth="1"/>
    <col min="2" max="2" width="17.5703125" style="81" bestFit="1" customWidth="1"/>
    <col min="3" max="5" width="16.7109375" style="81" customWidth="1"/>
    <col min="6" max="6" width="4.7109375" style="81" customWidth="1"/>
    <col min="7" max="16384" width="9.140625" style="81"/>
  </cols>
  <sheetData>
    <row r="1" spans="1:8" s="91" customFormat="1" ht="15.95" customHeight="1">
      <c r="A1" s="92" t="s">
        <v>356</v>
      </c>
      <c r="B1" s="82"/>
      <c r="C1" s="82"/>
      <c r="D1" s="82"/>
      <c r="E1" s="82"/>
      <c r="F1" s="82"/>
      <c r="G1" s="82"/>
      <c r="H1" s="82"/>
    </row>
    <row r="2" spans="1:8" s="91" customFormat="1" ht="15.95" customHeight="1">
      <c r="A2" s="203"/>
      <c r="B2" s="203"/>
      <c r="C2" s="203"/>
      <c r="D2" s="203"/>
      <c r="E2" s="203"/>
      <c r="F2" s="203"/>
      <c r="G2" s="203"/>
      <c r="H2" s="203"/>
    </row>
    <row r="3" spans="1:8" s="91" customFormat="1" ht="12.2" customHeight="1">
      <c r="A3" s="82"/>
      <c r="B3" s="99" t="s">
        <v>928</v>
      </c>
      <c r="C3" s="96"/>
      <c r="D3" s="99"/>
      <c r="E3" s="99"/>
      <c r="F3" s="99"/>
      <c r="G3" s="99"/>
      <c r="H3" s="99"/>
    </row>
    <row r="4" spans="1:8" s="91" customFormat="1" ht="17.25" customHeight="1">
      <c r="A4" s="100"/>
      <c r="B4" s="100"/>
      <c r="C4" s="100"/>
      <c r="D4" s="100"/>
      <c r="E4" s="100"/>
      <c r="F4" s="100"/>
      <c r="G4" s="100"/>
      <c r="H4" s="100"/>
    </row>
    <row r="5" spans="1:8" ht="23.25" customHeight="1">
      <c r="A5" s="163"/>
      <c r="B5" s="164" t="s">
        <v>886</v>
      </c>
      <c r="C5" s="164" t="s">
        <v>106</v>
      </c>
      <c r="D5" s="164" t="s">
        <v>107</v>
      </c>
      <c r="E5" s="183" t="s">
        <v>108</v>
      </c>
    </row>
    <row r="6" spans="1:8" ht="20.25" customHeight="1">
      <c r="A6" s="137" t="s">
        <v>63</v>
      </c>
      <c r="B6" s="138">
        <v>200356209115.73999</v>
      </c>
      <c r="C6" s="138">
        <v>100972510039.55</v>
      </c>
      <c r="D6" s="138">
        <v>96426657732.580002</v>
      </c>
      <c r="E6" s="211">
        <v>204902061422.70999</v>
      </c>
    </row>
    <row r="7" spans="1:8">
      <c r="A7" s="111" t="s">
        <v>109</v>
      </c>
      <c r="B7" s="112">
        <v>37701309988.779999</v>
      </c>
      <c r="C7" s="112">
        <v>0</v>
      </c>
      <c r="D7" s="112">
        <v>2135866497.28</v>
      </c>
      <c r="E7" s="113">
        <v>35565443491.5</v>
      </c>
    </row>
    <row r="8" spans="1:8">
      <c r="A8" s="111" t="s">
        <v>110</v>
      </c>
      <c r="B8" s="112">
        <v>1305818894.6099999</v>
      </c>
      <c r="C8" s="112">
        <v>50033815677.169998</v>
      </c>
      <c r="D8" s="112">
        <v>50798720380.900002</v>
      </c>
      <c r="E8" s="113">
        <v>540914190.88</v>
      </c>
    </row>
    <row r="9" spans="1:8">
      <c r="A9" s="111" t="s">
        <v>111</v>
      </c>
      <c r="B9" s="112">
        <v>124294337.81</v>
      </c>
      <c r="C9" s="112">
        <v>346935467.60000002</v>
      </c>
      <c r="D9" s="112">
        <v>365025469.81</v>
      </c>
      <c r="E9" s="113">
        <v>106204335.59999999</v>
      </c>
    </row>
    <row r="10" spans="1:8">
      <c r="A10" s="111" t="s">
        <v>112</v>
      </c>
      <c r="B10" s="112">
        <v>797507026.30999994</v>
      </c>
      <c r="C10" s="112">
        <v>2920213074.4099998</v>
      </c>
      <c r="D10" s="112">
        <v>3204103347.9099998</v>
      </c>
      <c r="E10" s="113">
        <v>513616752.81</v>
      </c>
    </row>
    <row r="11" spans="1:8">
      <c r="A11" s="111" t="s">
        <v>113</v>
      </c>
      <c r="B11" s="112">
        <v>153544224.25999999</v>
      </c>
      <c r="C11" s="112">
        <v>31912931.039999999</v>
      </c>
      <c r="D11" s="112">
        <v>83187888.140000001</v>
      </c>
      <c r="E11" s="113">
        <v>102269267.16</v>
      </c>
    </row>
    <row r="12" spans="1:8">
      <c r="A12" s="111" t="s">
        <v>114</v>
      </c>
      <c r="B12" s="112">
        <v>24597531.100000001</v>
      </c>
      <c r="C12" s="112">
        <v>0</v>
      </c>
      <c r="D12" s="112">
        <v>574321.87</v>
      </c>
      <c r="E12" s="113">
        <v>24023209.23</v>
      </c>
    </row>
    <row r="13" spans="1:8">
      <c r="A13" s="111" t="s">
        <v>115</v>
      </c>
      <c r="B13" s="112">
        <v>1484666895.8499999</v>
      </c>
      <c r="C13" s="112">
        <v>14323564056.530001</v>
      </c>
      <c r="D13" s="112">
        <v>11617418327.809999</v>
      </c>
      <c r="E13" s="113">
        <v>4190812624.5700002</v>
      </c>
    </row>
    <row r="14" spans="1:8">
      <c r="A14" s="111" t="s">
        <v>116</v>
      </c>
      <c r="B14" s="112">
        <v>557623.18000000005</v>
      </c>
      <c r="C14" s="112">
        <v>16814682.129999999</v>
      </c>
      <c r="D14" s="112">
        <v>16838673.829999998</v>
      </c>
      <c r="E14" s="113">
        <v>533631.48</v>
      </c>
    </row>
    <row r="15" spans="1:8">
      <c r="A15" s="111" t="s">
        <v>479</v>
      </c>
      <c r="B15" s="112">
        <v>4284355.04</v>
      </c>
      <c r="C15" s="112">
        <v>228711043.94</v>
      </c>
      <c r="D15" s="112">
        <v>150060957.02000001</v>
      </c>
      <c r="E15" s="113">
        <v>82934441.959999993</v>
      </c>
    </row>
    <row r="16" spans="1:8">
      <c r="A16" s="111" t="s">
        <v>117</v>
      </c>
      <c r="B16" s="112">
        <v>1311314949.29</v>
      </c>
      <c r="C16" s="112">
        <v>91348069.189999998</v>
      </c>
      <c r="D16" s="112">
        <v>106006506.2</v>
      </c>
      <c r="E16" s="113">
        <v>1296656512.28</v>
      </c>
    </row>
    <row r="17" spans="1:5">
      <c r="A17" s="111" t="s">
        <v>118</v>
      </c>
      <c r="B17" s="112">
        <v>53213150.880000003</v>
      </c>
      <c r="C17" s="112">
        <v>438553150</v>
      </c>
      <c r="D17" s="112">
        <v>169400000</v>
      </c>
      <c r="E17" s="113">
        <v>322366300.88</v>
      </c>
    </row>
    <row r="18" spans="1:5">
      <c r="A18" s="111" t="s">
        <v>362</v>
      </c>
      <c r="B18" s="112">
        <v>3372753</v>
      </c>
      <c r="C18" s="112">
        <v>0</v>
      </c>
      <c r="D18" s="112">
        <v>0</v>
      </c>
      <c r="E18" s="113">
        <v>3372753</v>
      </c>
    </row>
    <row r="19" spans="1:5">
      <c r="A19" s="111" t="s">
        <v>119</v>
      </c>
      <c r="B19" s="112">
        <v>156482378919.48001</v>
      </c>
      <c r="C19" s="112">
        <v>32407284771.400002</v>
      </c>
      <c r="D19" s="112">
        <v>27446950622.130001</v>
      </c>
      <c r="E19" s="113">
        <v>161442713068.75</v>
      </c>
    </row>
    <row r="20" spans="1:5">
      <c r="A20" s="111" t="s">
        <v>370</v>
      </c>
      <c r="B20" s="112">
        <v>825707415.63999999</v>
      </c>
      <c r="C20" s="112">
        <v>0</v>
      </c>
      <c r="D20" s="112">
        <v>196604920.72999999</v>
      </c>
      <c r="E20" s="113">
        <v>629102494.90999997</v>
      </c>
    </row>
    <row r="21" spans="1:5">
      <c r="A21" s="111" t="s">
        <v>285</v>
      </c>
      <c r="B21" s="112">
        <v>27312081.489999998</v>
      </c>
      <c r="C21" s="112">
        <v>93744326.620000005</v>
      </c>
      <c r="D21" s="112">
        <v>93138730.590000004</v>
      </c>
      <c r="E21" s="113">
        <v>27917677.52</v>
      </c>
    </row>
    <row r="22" spans="1:5" ht="22.5">
      <c r="A22" s="111" t="s">
        <v>291</v>
      </c>
      <c r="B22" s="112">
        <v>18490508.219999999</v>
      </c>
      <c r="C22" s="112">
        <v>13801450.970000001</v>
      </c>
      <c r="D22" s="112">
        <v>8018912.8700000001</v>
      </c>
      <c r="E22" s="113">
        <v>24273046.32</v>
      </c>
    </row>
    <row r="23" spans="1:5" ht="22.5">
      <c r="A23" s="114" t="s">
        <v>258</v>
      </c>
      <c r="B23" s="115">
        <v>37838460.799999997</v>
      </c>
      <c r="C23" s="115">
        <v>25811338.550000001</v>
      </c>
      <c r="D23" s="115">
        <v>34742175.490000002</v>
      </c>
      <c r="E23" s="116">
        <v>28907623.859999999</v>
      </c>
    </row>
  </sheetData>
  <mergeCells count="1">
    <mergeCell ref="A2:H2"/>
  </mergeCells>
  <pageMargins left="0.7" right="0.7" top="0.75" bottom="0.75" header="0.3" footer="0.3"/>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45"/>
  <sheetViews>
    <sheetView showGridLines="0" zoomScaleNormal="100" workbookViewId="0">
      <selection activeCell="J18" sqref="J18"/>
    </sheetView>
  </sheetViews>
  <sheetFormatPr defaultRowHeight="12.75"/>
  <cols>
    <col min="1" max="1" width="30" style="81" customWidth="1"/>
    <col min="2" max="5" width="16.7109375" style="81" customWidth="1"/>
    <col min="6" max="6" width="4.7109375" style="81" customWidth="1"/>
    <col min="7" max="16384" width="9.140625" style="81"/>
  </cols>
  <sheetData>
    <row r="1" spans="1:5" s="91" customFormat="1" ht="15.95" customHeight="1">
      <c r="A1" s="92" t="s">
        <v>357</v>
      </c>
      <c r="B1"/>
      <c r="C1"/>
      <c r="D1" s="101"/>
    </row>
    <row r="2" spans="1:5" s="91" customFormat="1" ht="12.2" customHeight="1">
      <c r="A2" s="92"/>
      <c r="B2"/>
      <c r="C2"/>
      <c r="D2" s="100"/>
    </row>
    <row r="3" spans="1:5" s="91" customFormat="1" ht="12.2" customHeight="1">
      <c r="A3" s="102"/>
      <c r="B3" s="209" t="s">
        <v>928</v>
      </c>
      <c r="C3" s="96"/>
      <c r="D3" s="100"/>
    </row>
    <row r="4" spans="1:5" s="91" customFormat="1" ht="19.149999999999999" customHeight="1">
      <c r="A4" s="100"/>
      <c r="B4" s="100"/>
      <c r="C4" s="100"/>
      <c r="D4" s="100"/>
    </row>
    <row r="5" spans="1:5" ht="21.95" customHeight="1">
      <c r="A5" s="163"/>
      <c r="B5" s="164" t="s">
        <v>886</v>
      </c>
      <c r="C5" s="164" t="s">
        <v>106</v>
      </c>
      <c r="D5" s="164" t="s">
        <v>107</v>
      </c>
      <c r="E5" s="183" t="s">
        <v>108</v>
      </c>
    </row>
    <row r="6" spans="1:5" ht="21.95" customHeight="1">
      <c r="A6" s="127" t="s">
        <v>63</v>
      </c>
      <c r="B6" s="128">
        <v>170230000867.41</v>
      </c>
      <c r="C6" s="128">
        <v>293617535866.37</v>
      </c>
      <c r="D6" s="128">
        <v>297496747329.40002</v>
      </c>
      <c r="E6" s="129">
        <v>166350789404.38</v>
      </c>
    </row>
    <row r="7" spans="1:5" ht="21.95" customHeight="1">
      <c r="A7" s="137" t="s">
        <v>120</v>
      </c>
      <c r="B7" s="138">
        <v>484670377.44999999</v>
      </c>
      <c r="C7" s="138">
        <v>379641795.43000001</v>
      </c>
      <c r="D7" s="138">
        <v>299682865.25999999</v>
      </c>
      <c r="E7" s="139">
        <v>564629307.62</v>
      </c>
    </row>
    <row r="8" spans="1:5" ht="21.95" customHeight="1">
      <c r="A8" s="111" t="s">
        <v>375</v>
      </c>
      <c r="B8" s="112">
        <v>226902264.08000001</v>
      </c>
      <c r="C8" s="112">
        <v>220880697.50999999</v>
      </c>
      <c r="D8" s="112">
        <v>172536608.66999999</v>
      </c>
      <c r="E8" s="113">
        <v>275246352.92000002</v>
      </c>
    </row>
    <row r="9" spans="1:5" ht="21.95" customHeight="1">
      <c r="A9" s="111" t="s">
        <v>376</v>
      </c>
      <c r="B9" s="112">
        <v>8272077.4900000002</v>
      </c>
      <c r="C9" s="112">
        <v>5472339.8499999996</v>
      </c>
      <c r="D9" s="112">
        <v>3800831.46</v>
      </c>
      <c r="E9" s="113">
        <v>9943585.8800000008</v>
      </c>
    </row>
    <row r="10" spans="1:5" ht="21.95" customHeight="1">
      <c r="A10" s="111" t="s">
        <v>377</v>
      </c>
      <c r="B10" s="112">
        <v>249496035.88</v>
      </c>
      <c r="C10" s="112">
        <v>153288758.06999999</v>
      </c>
      <c r="D10" s="112">
        <v>123345425.13</v>
      </c>
      <c r="E10" s="113">
        <v>279439368.81999999</v>
      </c>
    </row>
    <row r="11" spans="1:5" ht="21.95" customHeight="1">
      <c r="A11" s="137" t="s">
        <v>121</v>
      </c>
      <c r="B11" s="138">
        <v>76795625185.160004</v>
      </c>
      <c r="C11" s="138">
        <v>10824265943.370001</v>
      </c>
      <c r="D11" s="138">
        <v>10008847135.299999</v>
      </c>
      <c r="E11" s="139">
        <v>77611043993.229996</v>
      </c>
    </row>
    <row r="12" spans="1:5" ht="21.95" customHeight="1">
      <c r="A12" s="111" t="s">
        <v>378</v>
      </c>
      <c r="B12" s="112">
        <v>48689424.109999999</v>
      </c>
      <c r="C12" s="112">
        <v>0</v>
      </c>
      <c r="D12" s="112">
        <v>0</v>
      </c>
      <c r="E12" s="113">
        <v>48689424.109999999</v>
      </c>
    </row>
    <row r="13" spans="1:5" ht="21.95" customHeight="1">
      <c r="A13" s="111" t="s">
        <v>379</v>
      </c>
      <c r="B13" s="112">
        <v>109415073.23</v>
      </c>
      <c r="C13" s="112">
        <v>0</v>
      </c>
      <c r="D13" s="112">
        <v>43000000</v>
      </c>
      <c r="E13" s="113">
        <v>66415073.229999997</v>
      </c>
    </row>
    <row r="14" spans="1:5" ht="21.95" customHeight="1">
      <c r="A14" s="111" t="s">
        <v>380</v>
      </c>
      <c r="B14" s="112">
        <v>21450300.640000001</v>
      </c>
      <c r="C14" s="112">
        <v>0</v>
      </c>
      <c r="D14" s="112">
        <v>21450300.640000001</v>
      </c>
      <c r="E14" s="113">
        <v>0</v>
      </c>
    </row>
    <row r="15" spans="1:5" ht="21.95" customHeight="1">
      <c r="A15" s="111" t="s">
        <v>381</v>
      </c>
      <c r="B15" s="112">
        <v>221626571.11000001</v>
      </c>
      <c r="C15" s="112">
        <v>0</v>
      </c>
      <c r="D15" s="112">
        <v>0</v>
      </c>
      <c r="E15" s="113">
        <v>221626571.11000001</v>
      </c>
    </row>
    <row r="16" spans="1:5" ht="21.95" customHeight="1">
      <c r="A16" s="111" t="s">
        <v>382</v>
      </c>
      <c r="B16" s="112">
        <v>19537467.539999999</v>
      </c>
      <c r="C16" s="112">
        <v>0.1</v>
      </c>
      <c r="D16" s="112">
        <v>0</v>
      </c>
      <c r="E16" s="113">
        <v>19537467.640000001</v>
      </c>
    </row>
    <row r="17" spans="1:5" ht="21.95" customHeight="1">
      <c r="A17" s="111" t="s">
        <v>383</v>
      </c>
      <c r="B17" s="112">
        <v>32984288.559999999</v>
      </c>
      <c r="C17" s="112">
        <v>0</v>
      </c>
      <c r="D17" s="112">
        <v>32984288.559999999</v>
      </c>
      <c r="E17" s="113">
        <v>0</v>
      </c>
    </row>
    <row r="18" spans="1:5" ht="21.95" customHeight="1">
      <c r="A18" s="111" t="s">
        <v>384</v>
      </c>
      <c r="B18" s="112">
        <v>3250743.75</v>
      </c>
      <c r="C18" s="112">
        <v>0</v>
      </c>
      <c r="D18" s="112">
        <v>3250743.75</v>
      </c>
      <c r="E18" s="113">
        <v>0</v>
      </c>
    </row>
    <row r="19" spans="1:5" ht="21.95" customHeight="1">
      <c r="A19" s="111" t="s">
        <v>385</v>
      </c>
      <c r="B19" s="112">
        <v>5440950.6299999999</v>
      </c>
      <c r="C19" s="112">
        <v>0</v>
      </c>
      <c r="D19" s="112">
        <v>5440950.6299999999</v>
      </c>
      <c r="E19" s="113">
        <v>0</v>
      </c>
    </row>
    <row r="20" spans="1:5" ht="21.95" customHeight="1">
      <c r="A20" s="111" t="s">
        <v>386</v>
      </c>
      <c r="B20" s="112">
        <v>404845951.70999998</v>
      </c>
      <c r="C20" s="112">
        <v>0</v>
      </c>
      <c r="D20" s="112">
        <v>747229.1</v>
      </c>
      <c r="E20" s="113">
        <v>404098722.61000001</v>
      </c>
    </row>
    <row r="21" spans="1:5" ht="21.95" customHeight="1">
      <c r="A21" s="111" t="s">
        <v>387</v>
      </c>
      <c r="B21" s="112">
        <v>1095425765.4000001</v>
      </c>
      <c r="C21" s="112">
        <v>3208.15</v>
      </c>
      <c r="D21" s="112">
        <v>5274335.8899999997</v>
      </c>
      <c r="E21" s="113">
        <v>1090154637.6600001</v>
      </c>
    </row>
    <row r="22" spans="1:5" ht="21.95" customHeight="1">
      <c r="A22" s="111" t="s">
        <v>388</v>
      </c>
      <c r="B22" s="112">
        <v>16754347.75</v>
      </c>
      <c r="C22" s="112">
        <v>0</v>
      </c>
      <c r="D22" s="112">
        <v>16754347.75</v>
      </c>
      <c r="E22" s="113">
        <v>0</v>
      </c>
    </row>
    <row r="23" spans="1:5" ht="21.95" customHeight="1">
      <c r="A23" s="111" t="s">
        <v>389</v>
      </c>
      <c r="B23" s="112">
        <v>544673233.99000001</v>
      </c>
      <c r="C23" s="112">
        <v>5779.19</v>
      </c>
      <c r="D23" s="112">
        <v>52509362.880000003</v>
      </c>
      <c r="E23" s="113">
        <v>492169650.30000001</v>
      </c>
    </row>
    <row r="24" spans="1:5" ht="21.95" customHeight="1">
      <c r="A24" s="111" t="s">
        <v>390</v>
      </c>
      <c r="B24" s="112">
        <v>7668558416.8500004</v>
      </c>
      <c r="C24" s="112">
        <v>2414000000</v>
      </c>
      <c r="D24" s="112">
        <v>4706284109.1700001</v>
      </c>
      <c r="E24" s="113">
        <v>5376274307.6800003</v>
      </c>
    </row>
    <row r="25" spans="1:5" ht="21.95" customHeight="1">
      <c r="A25" s="111" t="s">
        <v>391</v>
      </c>
      <c r="B25" s="112">
        <v>41143582498.959999</v>
      </c>
      <c r="C25" s="112">
        <v>505289584.32999998</v>
      </c>
      <c r="D25" s="112">
        <v>825393676.02999997</v>
      </c>
      <c r="E25" s="113">
        <v>40823478407.260002</v>
      </c>
    </row>
    <row r="26" spans="1:5" ht="21.95" customHeight="1">
      <c r="A26" s="111" t="s">
        <v>392</v>
      </c>
      <c r="B26" s="112">
        <v>726923302.75</v>
      </c>
      <c r="C26" s="112">
        <v>0</v>
      </c>
      <c r="D26" s="112">
        <v>1450427.53</v>
      </c>
      <c r="E26" s="113">
        <v>725472875.22000003</v>
      </c>
    </row>
    <row r="27" spans="1:5" ht="21.95" customHeight="1">
      <c r="A27" s="111" t="s">
        <v>393</v>
      </c>
      <c r="B27" s="112">
        <v>6267373.5199999996</v>
      </c>
      <c r="C27" s="112">
        <v>24941023.91</v>
      </c>
      <c r="D27" s="112">
        <v>18319768.100000001</v>
      </c>
      <c r="E27" s="113">
        <v>12888629.33</v>
      </c>
    </row>
    <row r="28" spans="1:5" ht="21.95" customHeight="1">
      <c r="A28" s="111" t="s">
        <v>394</v>
      </c>
      <c r="B28" s="112">
        <v>123044381.94</v>
      </c>
      <c r="C28" s="112">
        <v>9007.85</v>
      </c>
      <c r="D28" s="112">
        <v>0</v>
      </c>
      <c r="E28" s="113">
        <v>123053389.79000001</v>
      </c>
    </row>
    <row r="29" spans="1:5" ht="21.95" customHeight="1">
      <c r="A29" s="111" t="s">
        <v>395</v>
      </c>
      <c r="B29" s="112">
        <v>0.38</v>
      </c>
      <c r="C29" s="112">
        <v>0</v>
      </c>
      <c r="D29" s="112">
        <v>0</v>
      </c>
      <c r="E29" s="113">
        <v>0.38</v>
      </c>
    </row>
    <row r="30" spans="1:5" ht="21.95" customHeight="1">
      <c r="A30" s="111" t="s">
        <v>902</v>
      </c>
      <c r="B30" s="112">
        <v>0</v>
      </c>
      <c r="C30" s="112">
        <v>843497.68</v>
      </c>
      <c r="D30" s="112">
        <v>723805.68</v>
      </c>
      <c r="E30" s="113">
        <v>119692</v>
      </c>
    </row>
    <row r="31" spans="1:5" ht="21.95" customHeight="1">
      <c r="A31" s="111" t="s">
        <v>396</v>
      </c>
      <c r="B31" s="112">
        <v>66212595.450000003</v>
      </c>
      <c r="C31" s="112">
        <v>35382696.710000001</v>
      </c>
      <c r="D31" s="112">
        <v>42627130.07</v>
      </c>
      <c r="E31" s="113">
        <v>58968162.090000004</v>
      </c>
    </row>
    <row r="32" spans="1:5" ht="21.95" customHeight="1">
      <c r="A32" s="111" t="s">
        <v>397</v>
      </c>
      <c r="B32" s="112">
        <v>3306986.13</v>
      </c>
      <c r="C32" s="112">
        <v>744482.34</v>
      </c>
      <c r="D32" s="112">
        <v>2941050.11</v>
      </c>
      <c r="E32" s="113">
        <v>1110418.3600000001</v>
      </c>
    </row>
    <row r="33" spans="1:5" ht="21.95" customHeight="1">
      <c r="A33" s="111" t="s">
        <v>398</v>
      </c>
      <c r="B33" s="112">
        <v>22554.639999999999</v>
      </c>
      <c r="C33" s="112">
        <v>8000000</v>
      </c>
      <c r="D33" s="112">
        <v>8022000</v>
      </c>
      <c r="E33" s="113">
        <v>554.64</v>
      </c>
    </row>
    <row r="34" spans="1:5" ht="21.95" customHeight="1">
      <c r="A34" s="111" t="s">
        <v>399</v>
      </c>
      <c r="B34" s="112">
        <v>31063375.609999999</v>
      </c>
      <c r="C34" s="112">
        <v>38794.080000000002</v>
      </c>
      <c r="D34" s="112">
        <v>0</v>
      </c>
      <c r="E34" s="113">
        <v>31102169.690000001</v>
      </c>
    </row>
    <row r="35" spans="1:5" ht="21.95" customHeight="1">
      <c r="A35" s="111" t="s">
        <v>400</v>
      </c>
      <c r="B35" s="112">
        <v>17437.2</v>
      </c>
      <c r="C35" s="112">
        <v>0</v>
      </c>
      <c r="D35" s="112">
        <v>0</v>
      </c>
      <c r="E35" s="113">
        <v>17437.2</v>
      </c>
    </row>
    <row r="36" spans="1:5" ht="21.95" customHeight="1">
      <c r="A36" s="111" t="s">
        <v>401</v>
      </c>
      <c r="B36" s="112">
        <v>88525168.260000005</v>
      </c>
      <c r="C36" s="112">
        <v>137.56</v>
      </c>
      <c r="D36" s="112">
        <v>253226.9</v>
      </c>
      <c r="E36" s="113">
        <v>88272078.920000002</v>
      </c>
    </row>
    <row r="37" spans="1:5" ht="21.95" customHeight="1">
      <c r="A37" s="111" t="s">
        <v>402</v>
      </c>
      <c r="B37" s="112">
        <v>90034133.400000006</v>
      </c>
      <c r="C37" s="112">
        <v>0</v>
      </c>
      <c r="D37" s="112">
        <v>192208.31</v>
      </c>
      <c r="E37" s="113">
        <v>89841925.090000004</v>
      </c>
    </row>
    <row r="38" spans="1:5" ht="21.95" customHeight="1">
      <c r="A38" s="111" t="s">
        <v>403</v>
      </c>
      <c r="B38" s="112">
        <v>132788431.45</v>
      </c>
      <c r="C38" s="112">
        <v>0</v>
      </c>
      <c r="D38" s="112">
        <v>132788431.45</v>
      </c>
      <c r="E38" s="113">
        <v>0</v>
      </c>
    </row>
    <row r="39" spans="1:5" ht="21.95" customHeight="1">
      <c r="A39" s="111" t="s">
        <v>404</v>
      </c>
      <c r="B39" s="112">
        <v>157234501.38</v>
      </c>
      <c r="C39" s="112">
        <v>125950.05</v>
      </c>
      <c r="D39" s="112">
        <v>0</v>
      </c>
      <c r="E39" s="113">
        <v>157360451.43000001</v>
      </c>
    </row>
    <row r="40" spans="1:5" ht="21.95" customHeight="1">
      <c r="A40" s="111" t="s">
        <v>405</v>
      </c>
      <c r="B40" s="112">
        <v>5299045938.1899996</v>
      </c>
      <c r="C40" s="112">
        <v>769863170.61000001</v>
      </c>
      <c r="D40" s="112">
        <v>418573088.35000002</v>
      </c>
      <c r="E40" s="113">
        <v>5650336020.4499998</v>
      </c>
    </row>
    <row r="41" spans="1:5" ht="21.95" customHeight="1">
      <c r="A41" s="111" t="s">
        <v>406</v>
      </c>
      <c r="B41" s="112">
        <v>23479737.050000001</v>
      </c>
      <c r="C41" s="112">
        <v>0</v>
      </c>
      <c r="D41" s="112">
        <v>23479737.050000001</v>
      </c>
      <c r="E41" s="113">
        <v>0</v>
      </c>
    </row>
    <row r="42" spans="1:5" ht="21.95" customHeight="1">
      <c r="A42" s="111" t="s">
        <v>407</v>
      </c>
      <c r="B42" s="112">
        <v>2570978734.7800002</v>
      </c>
      <c r="C42" s="112">
        <v>475000000</v>
      </c>
      <c r="D42" s="112">
        <v>36000000</v>
      </c>
      <c r="E42" s="113">
        <v>3009978734.7800002</v>
      </c>
    </row>
    <row r="43" spans="1:5" ht="21.95" customHeight="1">
      <c r="A43" s="111" t="s">
        <v>408</v>
      </c>
      <c r="B43" s="112">
        <v>69195760.909999996</v>
      </c>
      <c r="C43" s="112">
        <v>0</v>
      </c>
      <c r="D43" s="112">
        <v>69195760.909999996</v>
      </c>
      <c r="E43" s="113">
        <v>0</v>
      </c>
    </row>
    <row r="44" spans="1:5" ht="21.95" customHeight="1">
      <c r="A44" s="111" t="s">
        <v>409</v>
      </c>
      <c r="B44" s="112">
        <v>29981420.920000002</v>
      </c>
      <c r="C44" s="112">
        <v>31781688.449999999</v>
      </c>
      <c r="D44" s="112">
        <v>8419700.8399999999</v>
      </c>
      <c r="E44" s="113">
        <v>53343408.530000001</v>
      </c>
    </row>
    <row r="45" spans="1:5" ht="21.95" customHeight="1">
      <c r="A45" s="111" t="s">
        <v>410</v>
      </c>
      <c r="B45" s="112">
        <v>404050301.75</v>
      </c>
      <c r="C45" s="112">
        <v>2000000</v>
      </c>
      <c r="D45" s="112">
        <v>67000000</v>
      </c>
      <c r="E45" s="113">
        <v>339050301.75</v>
      </c>
    </row>
    <row r="46" spans="1:5" ht="21.95" customHeight="1">
      <c r="A46" s="111" t="s">
        <v>411</v>
      </c>
      <c r="B46" s="112">
        <v>85535026.170000002</v>
      </c>
      <c r="C46" s="112">
        <v>0</v>
      </c>
      <c r="D46" s="112">
        <v>7000000</v>
      </c>
      <c r="E46" s="113">
        <v>78535026.170000002</v>
      </c>
    </row>
    <row r="47" spans="1:5" ht="21.95" customHeight="1">
      <c r="A47" s="111" t="s">
        <v>412</v>
      </c>
      <c r="B47" s="112">
        <v>167875730.34</v>
      </c>
      <c r="C47" s="112">
        <v>0</v>
      </c>
      <c r="D47" s="112">
        <v>2000000</v>
      </c>
      <c r="E47" s="113">
        <v>165875730.34</v>
      </c>
    </row>
    <row r="48" spans="1:5" ht="21.95" customHeight="1">
      <c r="A48" s="111" t="s">
        <v>413</v>
      </c>
      <c r="B48" s="112">
        <v>5454100.7599999998</v>
      </c>
      <c r="C48" s="112">
        <v>0</v>
      </c>
      <c r="D48" s="112">
        <v>0</v>
      </c>
      <c r="E48" s="113">
        <v>5454100.7599999998</v>
      </c>
    </row>
    <row r="49" spans="1:5" ht="21.95" customHeight="1">
      <c r="A49" s="111" t="s">
        <v>414</v>
      </c>
      <c r="B49" s="112">
        <v>11185137.970000001</v>
      </c>
      <c r="C49" s="112">
        <v>0</v>
      </c>
      <c r="D49" s="112">
        <v>469542.40000000002</v>
      </c>
      <c r="E49" s="113">
        <v>10715595.57</v>
      </c>
    </row>
    <row r="50" spans="1:5" ht="21.95" customHeight="1">
      <c r="A50" s="111" t="s">
        <v>415</v>
      </c>
      <c r="B50" s="112">
        <v>2770830.23</v>
      </c>
      <c r="C50" s="112">
        <v>0</v>
      </c>
      <c r="D50" s="112">
        <v>209920</v>
      </c>
      <c r="E50" s="113">
        <v>2560910.23</v>
      </c>
    </row>
    <row r="51" spans="1:5" ht="21.95" customHeight="1">
      <c r="A51" s="111" t="s">
        <v>416</v>
      </c>
      <c r="B51" s="112">
        <v>9351877.2100000009</v>
      </c>
      <c r="C51" s="112">
        <v>0</v>
      </c>
      <c r="D51" s="112">
        <v>0</v>
      </c>
      <c r="E51" s="113">
        <v>9351877.2100000009</v>
      </c>
    </row>
    <row r="52" spans="1:5" ht="21.95" customHeight="1">
      <c r="A52" s="111" t="s">
        <v>417</v>
      </c>
      <c r="B52" s="112">
        <v>23050505.629999999</v>
      </c>
      <c r="C52" s="112">
        <v>10826492.1</v>
      </c>
      <c r="D52" s="112">
        <v>9953642.7599999998</v>
      </c>
      <c r="E52" s="113">
        <v>23923354.969999999</v>
      </c>
    </row>
    <row r="53" spans="1:5" ht="21.95" customHeight="1">
      <c r="A53" s="111" t="s">
        <v>418</v>
      </c>
      <c r="B53" s="112">
        <v>3753044301.0700002</v>
      </c>
      <c r="C53" s="112">
        <v>3151521528.1100001</v>
      </c>
      <c r="D53" s="112">
        <v>1922725239.03</v>
      </c>
      <c r="E53" s="113">
        <v>4981840590.1499996</v>
      </c>
    </row>
    <row r="54" spans="1:5" ht="21.95" customHeight="1">
      <c r="A54" s="111" t="s">
        <v>420</v>
      </c>
      <c r="B54" s="112">
        <v>75793865.209999993</v>
      </c>
      <c r="C54" s="112">
        <v>85485.49</v>
      </c>
      <c r="D54" s="112">
        <v>22897079.760000002</v>
      </c>
      <c r="E54" s="113">
        <v>52982270.939999998</v>
      </c>
    </row>
    <row r="55" spans="1:5" ht="21.95" customHeight="1">
      <c r="A55" s="111" t="s">
        <v>421</v>
      </c>
      <c r="B55" s="112">
        <v>2803754095.9400001</v>
      </c>
      <c r="C55" s="112">
        <v>107910000.54000001</v>
      </c>
      <c r="D55" s="112">
        <v>94222535.25</v>
      </c>
      <c r="E55" s="113">
        <v>2817441561.23</v>
      </c>
    </row>
    <row r="56" spans="1:5" ht="21.95" customHeight="1">
      <c r="A56" s="111" t="s">
        <v>422</v>
      </c>
      <c r="B56" s="112">
        <v>302841.28999999998</v>
      </c>
      <c r="C56" s="112">
        <v>0</v>
      </c>
      <c r="D56" s="112">
        <v>0</v>
      </c>
      <c r="E56" s="113">
        <v>302841.28999999998</v>
      </c>
    </row>
    <row r="57" spans="1:5" ht="21.95" customHeight="1">
      <c r="A57" s="111" t="s">
        <v>423</v>
      </c>
      <c r="B57" s="112">
        <v>32251980.949999999</v>
      </c>
      <c r="C57" s="112">
        <v>0</v>
      </c>
      <c r="D57" s="112">
        <v>0</v>
      </c>
      <c r="E57" s="113">
        <v>32251980.949999999</v>
      </c>
    </row>
    <row r="58" spans="1:5" ht="21.95" customHeight="1">
      <c r="A58" s="111" t="s">
        <v>424</v>
      </c>
      <c r="B58" s="112">
        <v>2277470.81</v>
      </c>
      <c r="C58" s="112">
        <v>0</v>
      </c>
      <c r="D58" s="112">
        <v>0</v>
      </c>
      <c r="E58" s="113">
        <v>2277470.81</v>
      </c>
    </row>
    <row r="59" spans="1:5" ht="21.95" customHeight="1">
      <c r="A59" s="111" t="s">
        <v>425</v>
      </c>
      <c r="B59" s="112">
        <v>916593.46</v>
      </c>
      <c r="C59" s="112">
        <v>0</v>
      </c>
      <c r="D59" s="112">
        <v>16534.189999999999</v>
      </c>
      <c r="E59" s="113">
        <v>900059.27</v>
      </c>
    </row>
    <row r="60" spans="1:5" ht="21.95" customHeight="1">
      <c r="A60" s="111" t="s">
        <v>426</v>
      </c>
      <c r="B60" s="112">
        <v>56935875.270000003</v>
      </c>
      <c r="C60" s="112">
        <v>0</v>
      </c>
      <c r="D60" s="112">
        <v>549829</v>
      </c>
      <c r="E60" s="113">
        <v>56386046.270000003</v>
      </c>
    </row>
    <row r="61" spans="1:5" ht="21.95" customHeight="1">
      <c r="A61" s="111" t="s">
        <v>427</v>
      </c>
      <c r="B61" s="112">
        <v>2105722.16</v>
      </c>
      <c r="C61" s="112">
        <v>186074.1</v>
      </c>
      <c r="D61" s="112">
        <v>2223881.19</v>
      </c>
      <c r="E61" s="113">
        <v>67915.070000000007</v>
      </c>
    </row>
    <row r="62" spans="1:5" ht="21.95" customHeight="1">
      <c r="A62" s="111" t="s">
        <v>428</v>
      </c>
      <c r="B62" s="112">
        <v>2920233.85</v>
      </c>
      <c r="C62" s="112">
        <v>49754.36</v>
      </c>
      <c r="D62" s="112">
        <v>79542.559999999998</v>
      </c>
      <c r="E62" s="113">
        <v>2890445.65</v>
      </c>
    </row>
    <row r="63" spans="1:5" ht="21.95" customHeight="1">
      <c r="A63" s="111" t="s">
        <v>429</v>
      </c>
      <c r="B63" s="112">
        <v>590226066.89999998</v>
      </c>
      <c r="C63" s="112">
        <v>1785948.68</v>
      </c>
      <c r="D63" s="112">
        <v>9048521.3100000005</v>
      </c>
      <c r="E63" s="113">
        <v>582963494.26999998</v>
      </c>
    </row>
    <row r="64" spans="1:5" ht="21.95" customHeight="1">
      <c r="A64" s="111" t="s">
        <v>430</v>
      </c>
      <c r="B64" s="112">
        <v>29173881.219999999</v>
      </c>
      <c r="C64" s="112">
        <v>0</v>
      </c>
      <c r="D64" s="112">
        <v>867063</v>
      </c>
      <c r="E64" s="113">
        <v>28306818.219999999</v>
      </c>
    </row>
    <row r="65" spans="1:5" ht="21.95" customHeight="1">
      <c r="A65" s="111" t="s">
        <v>431</v>
      </c>
      <c r="B65" s="112">
        <v>107843732</v>
      </c>
      <c r="C65" s="112">
        <v>0</v>
      </c>
      <c r="D65" s="112">
        <v>0</v>
      </c>
      <c r="E65" s="113">
        <v>107843732</v>
      </c>
    </row>
    <row r="66" spans="1:5" ht="21.95" customHeight="1">
      <c r="A66" s="111" t="s">
        <v>432</v>
      </c>
      <c r="B66" s="112">
        <v>547593663.69000006</v>
      </c>
      <c r="C66" s="112">
        <v>70000000</v>
      </c>
      <c r="D66" s="112">
        <v>1366854.58</v>
      </c>
      <c r="E66" s="113">
        <v>616226809.11000001</v>
      </c>
    </row>
    <row r="67" spans="1:5" ht="21.95" customHeight="1">
      <c r="A67" s="111" t="s">
        <v>433</v>
      </c>
      <c r="B67" s="112">
        <v>17135418.359999999</v>
      </c>
      <c r="C67" s="112">
        <v>4023.72</v>
      </c>
      <c r="D67" s="112">
        <v>108792.28</v>
      </c>
      <c r="E67" s="113">
        <v>17030649.800000001</v>
      </c>
    </row>
    <row r="68" spans="1:5" ht="21.95" customHeight="1">
      <c r="A68" s="111" t="s">
        <v>434</v>
      </c>
      <c r="B68" s="112">
        <v>849520.23</v>
      </c>
      <c r="C68" s="112">
        <v>0</v>
      </c>
      <c r="D68" s="112">
        <v>10620.81</v>
      </c>
      <c r="E68" s="113">
        <v>838899.42</v>
      </c>
    </row>
    <row r="69" spans="1:5" ht="21.95" customHeight="1">
      <c r="A69" s="111" t="s">
        <v>435</v>
      </c>
      <c r="B69" s="112">
        <v>31024487</v>
      </c>
      <c r="C69" s="112">
        <v>347805077.88</v>
      </c>
      <c r="D69" s="112">
        <v>15136985.970000001</v>
      </c>
      <c r="E69" s="113">
        <v>363692578.91000003</v>
      </c>
    </row>
    <row r="70" spans="1:5" ht="21.95" customHeight="1">
      <c r="A70" s="111" t="s">
        <v>897</v>
      </c>
      <c r="B70" s="112">
        <v>0</v>
      </c>
      <c r="C70" s="112">
        <v>13220343.33</v>
      </c>
      <c r="D70" s="112">
        <v>0</v>
      </c>
      <c r="E70" s="113">
        <v>13220343.33</v>
      </c>
    </row>
    <row r="71" spans="1:5" ht="21.95" customHeight="1">
      <c r="A71" s="111" t="s">
        <v>898</v>
      </c>
      <c r="B71" s="112">
        <v>0</v>
      </c>
      <c r="C71" s="112">
        <v>1438955642.5699999</v>
      </c>
      <c r="D71" s="112">
        <v>0</v>
      </c>
      <c r="E71" s="113">
        <v>1438955642.5699999</v>
      </c>
    </row>
    <row r="72" spans="1:5" ht="21.95" customHeight="1">
      <c r="A72" s="111" t="s">
        <v>436</v>
      </c>
      <c r="B72" s="112">
        <v>82931436.780000001</v>
      </c>
      <c r="C72" s="112">
        <v>0</v>
      </c>
      <c r="D72" s="112">
        <v>40870</v>
      </c>
      <c r="E72" s="113">
        <v>82890566.780000001</v>
      </c>
    </row>
    <row r="73" spans="1:5" ht="21.95" customHeight="1">
      <c r="A73" s="111" t="s">
        <v>437</v>
      </c>
      <c r="B73" s="112">
        <v>1861738.83</v>
      </c>
      <c r="C73" s="112">
        <v>2726686.05</v>
      </c>
      <c r="D73" s="112">
        <v>4588424.88</v>
      </c>
      <c r="E73" s="113">
        <v>0</v>
      </c>
    </row>
    <row r="74" spans="1:5" ht="21.95" customHeight="1">
      <c r="A74" s="111" t="s">
        <v>438</v>
      </c>
      <c r="B74" s="112">
        <v>989867859.59000003</v>
      </c>
      <c r="C74" s="112">
        <v>1072600348.5599999</v>
      </c>
      <c r="D74" s="112">
        <v>1315692180.8699999</v>
      </c>
      <c r="E74" s="113">
        <v>746776027.27999997</v>
      </c>
    </row>
    <row r="75" spans="1:5" ht="21.95" customHeight="1">
      <c r="A75" s="111" t="s">
        <v>439</v>
      </c>
      <c r="B75" s="112">
        <v>1449761571.8499999</v>
      </c>
      <c r="C75" s="112">
        <v>114419493.45</v>
      </c>
      <c r="D75" s="112">
        <v>149700</v>
      </c>
      <c r="E75" s="113">
        <v>1564031365.3</v>
      </c>
    </row>
    <row r="76" spans="1:5" ht="21.95" customHeight="1">
      <c r="A76" s="111" t="s">
        <v>440</v>
      </c>
      <c r="B76" s="112">
        <v>129334885.2</v>
      </c>
      <c r="C76" s="112">
        <v>123733502</v>
      </c>
      <c r="D76" s="112">
        <v>517953.22</v>
      </c>
      <c r="E76" s="113">
        <v>252550433.97999999</v>
      </c>
    </row>
    <row r="77" spans="1:5" ht="21.95" customHeight="1">
      <c r="A77" s="111" t="s">
        <v>441</v>
      </c>
      <c r="B77" s="112">
        <v>2506858.9500000002</v>
      </c>
      <c r="C77" s="112">
        <v>22017853.329999998</v>
      </c>
      <c r="D77" s="112">
        <v>22405576.140000001</v>
      </c>
      <c r="E77" s="113">
        <v>2119136.14</v>
      </c>
    </row>
    <row r="78" spans="1:5" ht="21.95" customHeight="1">
      <c r="A78" s="111" t="s">
        <v>442</v>
      </c>
      <c r="B78" s="112">
        <v>49976456.75</v>
      </c>
      <c r="C78" s="112">
        <v>0</v>
      </c>
      <c r="D78" s="112">
        <v>5802696.0899999999</v>
      </c>
      <c r="E78" s="113">
        <v>44173760.659999996</v>
      </c>
    </row>
    <row r="79" spans="1:5" ht="21.95" customHeight="1">
      <c r="A79" s="111" t="s">
        <v>443</v>
      </c>
      <c r="B79" s="112">
        <v>4114479479</v>
      </c>
      <c r="C79" s="112">
        <v>0</v>
      </c>
      <c r="D79" s="112">
        <v>0</v>
      </c>
      <c r="E79" s="113">
        <v>4114479479</v>
      </c>
    </row>
    <row r="80" spans="1:5" ht="21.95" customHeight="1">
      <c r="A80" s="111" t="s">
        <v>894</v>
      </c>
      <c r="B80" s="112">
        <v>0</v>
      </c>
      <c r="C80" s="112">
        <v>57616673</v>
      </c>
      <c r="D80" s="112">
        <v>200</v>
      </c>
      <c r="E80" s="113">
        <v>57616473</v>
      </c>
    </row>
    <row r="81" spans="1:5" ht="21.95" customHeight="1">
      <c r="A81" s="111" t="s">
        <v>801</v>
      </c>
      <c r="B81" s="112">
        <v>8938000</v>
      </c>
      <c r="C81" s="112">
        <v>20000000</v>
      </c>
      <c r="D81" s="112">
        <v>14938000</v>
      </c>
      <c r="E81" s="113">
        <v>14000000</v>
      </c>
    </row>
    <row r="82" spans="1:5" ht="21.95" customHeight="1">
      <c r="A82" s="111" t="s">
        <v>444</v>
      </c>
      <c r="B82" s="112">
        <v>103194.83</v>
      </c>
      <c r="C82" s="112">
        <v>0</v>
      </c>
      <c r="D82" s="112">
        <v>2396.8200000000002</v>
      </c>
      <c r="E82" s="113">
        <v>100798.01</v>
      </c>
    </row>
    <row r="83" spans="1:5" ht="21.95" customHeight="1">
      <c r="A83" s="111" t="s">
        <v>445</v>
      </c>
      <c r="B83" s="112">
        <v>116358177.02</v>
      </c>
      <c r="C83" s="112">
        <v>113075.03</v>
      </c>
      <c r="D83" s="112">
        <v>1144846.8799999999</v>
      </c>
      <c r="E83" s="113">
        <v>115326405.17</v>
      </c>
    </row>
    <row r="84" spans="1:5" ht="21.95" customHeight="1">
      <c r="A84" s="111" t="s">
        <v>446</v>
      </c>
      <c r="B84" s="112">
        <v>331725398.69999999</v>
      </c>
      <c r="C84" s="112">
        <v>658920.06000000006</v>
      </c>
      <c r="D84" s="112">
        <v>11602026.609999999</v>
      </c>
      <c r="E84" s="113">
        <v>320782292.14999998</v>
      </c>
    </row>
    <row r="85" spans="1:5" ht="21.95" customHeight="1">
      <c r="A85" s="137" t="s">
        <v>122</v>
      </c>
      <c r="B85" s="138">
        <v>1096838561.79</v>
      </c>
      <c r="C85" s="138">
        <v>506491008.75</v>
      </c>
      <c r="D85" s="138">
        <v>1517173391.01</v>
      </c>
      <c r="E85" s="139">
        <v>86156179.530000001</v>
      </c>
    </row>
    <row r="86" spans="1:5" ht="21.95" customHeight="1">
      <c r="A86" s="111" t="s">
        <v>447</v>
      </c>
      <c r="B86" s="112">
        <v>96837730.980000004</v>
      </c>
      <c r="C86" s="112">
        <v>106490135.75</v>
      </c>
      <c r="D86" s="112">
        <v>117173391.01000001</v>
      </c>
      <c r="E86" s="113">
        <v>86154475.719999999</v>
      </c>
    </row>
    <row r="87" spans="1:5" ht="21.95" customHeight="1">
      <c r="A87" s="111" t="s">
        <v>448</v>
      </c>
      <c r="B87" s="112">
        <v>1000000800.39</v>
      </c>
      <c r="C87" s="112">
        <v>467.52</v>
      </c>
      <c r="D87" s="112">
        <v>1000000000</v>
      </c>
      <c r="E87" s="113">
        <v>1267.9100000000001</v>
      </c>
    </row>
    <row r="88" spans="1:5" ht="21.95" customHeight="1">
      <c r="A88" s="111" t="s">
        <v>449</v>
      </c>
      <c r="B88" s="112">
        <v>30.42</v>
      </c>
      <c r="C88" s="112">
        <v>400000405.48000002</v>
      </c>
      <c r="D88" s="112">
        <v>400000000</v>
      </c>
      <c r="E88" s="113">
        <v>435.9</v>
      </c>
    </row>
    <row r="89" spans="1:5" ht="21.95" customHeight="1">
      <c r="A89" s="137" t="s">
        <v>123</v>
      </c>
      <c r="B89" s="138">
        <v>208513651.53999999</v>
      </c>
      <c r="C89" s="138">
        <v>854445027.91999996</v>
      </c>
      <c r="D89" s="138">
        <v>867559061.95000005</v>
      </c>
      <c r="E89" s="139">
        <v>195399617.50999999</v>
      </c>
    </row>
    <row r="90" spans="1:5" ht="21.95" customHeight="1">
      <c r="A90" s="111" t="s">
        <v>450</v>
      </c>
      <c r="B90" s="112">
        <v>95127873.069999993</v>
      </c>
      <c r="C90" s="112">
        <v>777622136.32000005</v>
      </c>
      <c r="D90" s="112">
        <v>744332351.35000002</v>
      </c>
      <c r="E90" s="113">
        <v>128417658.04000001</v>
      </c>
    </row>
    <row r="91" spans="1:5" ht="21.95" customHeight="1">
      <c r="A91" s="111" t="s">
        <v>451</v>
      </c>
      <c r="B91" s="112">
        <v>19297685.02</v>
      </c>
      <c r="C91" s="112">
        <v>705863.35</v>
      </c>
      <c r="D91" s="112">
        <v>2039017.31</v>
      </c>
      <c r="E91" s="113">
        <v>17964531.059999999</v>
      </c>
    </row>
    <row r="92" spans="1:5" ht="21.95" customHeight="1">
      <c r="A92" s="111" t="s">
        <v>452</v>
      </c>
      <c r="B92" s="112">
        <v>31215483.559999999</v>
      </c>
      <c r="C92" s="112">
        <v>0</v>
      </c>
      <c r="D92" s="112">
        <v>0</v>
      </c>
      <c r="E92" s="113">
        <v>31215483.559999999</v>
      </c>
    </row>
    <row r="93" spans="1:5" ht="21.95" customHeight="1">
      <c r="A93" s="111" t="s">
        <v>453</v>
      </c>
      <c r="B93" s="112">
        <v>62872609.890000001</v>
      </c>
      <c r="C93" s="112">
        <v>76117028.25</v>
      </c>
      <c r="D93" s="112">
        <v>121187693.29000001</v>
      </c>
      <c r="E93" s="113">
        <v>17801944.850000001</v>
      </c>
    </row>
    <row r="94" spans="1:5" ht="21.95" customHeight="1">
      <c r="A94" s="137" t="s">
        <v>124</v>
      </c>
      <c r="B94" s="138">
        <v>2765.24</v>
      </c>
      <c r="C94" s="138">
        <v>0</v>
      </c>
      <c r="D94" s="138">
        <v>0</v>
      </c>
      <c r="E94" s="139">
        <v>2765.24</v>
      </c>
    </row>
    <row r="95" spans="1:5" ht="21.95" customHeight="1">
      <c r="A95" s="111" t="s">
        <v>454</v>
      </c>
      <c r="B95" s="112">
        <v>2765.24</v>
      </c>
      <c r="C95" s="112">
        <v>0</v>
      </c>
      <c r="D95" s="112">
        <v>0</v>
      </c>
      <c r="E95" s="113">
        <v>2765.24</v>
      </c>
    </row>
    <row r="96" spans="1:5" ht="21.95" customHeight="1">
      <c r="A96" s="137" t="s">
        <v>125</v>
      </c>
      <c r="B96" s="138">
        <v>30000482252.369999</v>
      </c>
      <c r="C96" s="138">
        <v>26029194535.869999</v>
      </c>
      <c r="D96" s="138">
        <v>27818130412.43</v>
      </c>
      <c r="E96" s="139">
        <v>28211546375.810001</v>
      </c>
    </row>
    <row r="97" spans="1:5" ht="21.95" customHeight="1">
      <c r="A97" s="111" t="s">
        <v>455</v>
      </c>
      <c r="B97" s="112">
        <v>550708263.47000003</v>
      </c>
      <c r="C97" s="112">
        <v>1720144101.8299999</v>
      </c>
      <c r="D97" s="112">
        <v>1690961098.3900001</v>
      </c>
      <c r="E97" s="113">
        <v>579891266.90999997</v>
      </c>
    </row>
    <row r="98" spans="1:5" ht="21.95" customHeight="1">
      <c r="A98" s="111" t="s">
        <v>456</v>
      </c>
      <c r="B98" s="112">
        <v>395883899.26999998</v>
      </c>
      <c r="C98" s="112">
        <v>64003786.100000001</v>
      </c>
      <c r="D98" s="112">
        <v>7713019.21</v>
      </c>
      <c r="E98" s="113">
        <v>452174666.16000003</v>
      </c>
    </row>
    <row r="99" spans="1:5" ht="21.95" customHeight="1">
      <c r="A99" s="111" t="s">
        <v>457</v>
      </c>
      <c r="B99" s="112">
        <v>365319155.60000002</v>
      </c>
      <c r="C99" s="112">
        <v>0</v>
      </c>
      <c r="D99" s="112">
        <v>100000</v>
      </c>
      <c r="E99" s="113">
        <v>365219155.60000002</v>
      </c>
    </row>
    <row r="100" spans="1:5" ht="21.95" customHeight="1">
      <c r="A100" s="111" t="s">
        <v>458</v>
      </c>
      <c r="B100" s="112">
        <v>0</v>
      </c>
      <c r="C100" s="112">
        <v>13105000000</v>
      </c>
      <c r="D100" s="112">
        <v>12828393493.82</v>
      </c>
      <c r="E100" s="113">
        <v>276606506.18000001</v>
      </c>
    </row>
    <row r="101" spans="1:5" ht="21.95" customHeight="1">
      <c r="A101" s="111" t="s">
        <v>459</v>
      </c>
      <c r="B101" s="112">
        <v>653004075.12</v>
      </c>
      <c r="C101" s="112">
        <v>4757524435.8800001</v>
      </c>
      <c r="D101" s="112">
        <v>4646533042.0299997</v>
      </c>
      <c r="E101" s="113">
        <v>763995468.97000003</v>
      </c>
    </row>
    <row r="102" spans="1:5" ht="21.95" customHeight="1">
      <c r="A102" s="111" t="s">
        <v>460</v>
      </c>
      <c r="B102" s="112">
        <v>15676120455.68</v>
      </c>
      <c r="C102" s="112">
        <v>1888623423.53</v>
      </c>
      <c r="D102" s="112">
        <v>3534312416.4499998</v>
      </c>
      <c r="E102" s="113">
        <v>14030431462.76</v>
      </c>
    </row>
    <row r="103" spans="1:5" ht="21.95" customHeight="1">
      <c r="A103" s="111" t="s">
        <v>461</v>
      </c>
      <c r="B103" s="112">
        <v>1679434282.8800001</v>
      </c>
      <c r="C103" s="112">
        <v>3958379867.73</v>
      </c>
      <c r="D103" s="112">
        <v>4659931043.2200003</v>
      </c>
      <c r="E103" s="113">
        <v>977883107.38999999</v>
      </c>
    </row>
    <row r="104" spans="1:5" ht="21.95" customHeight="1">
      <c r="A104" s="111" t="s">
        <v>419</v>
      </c>
      <c r="B104" s="112">
        <v>8455862.7300000004</v>
      </c>
      <c r="C104" s="112">
        <v>0</v>
      </c>
      <c r="D104" s="112">
        <v>0</v>
      </c>
      <c r="E104" s="113">
        <v>8455862.7300000004</v>
      </c>
    </row>
    <row r="105" spans="1:5" ht="21.95" customHeight="1">
      <c r="A105" s="111" t="s">
        <v>462</v>
      </c>
      <c r="B105" s="112">
        <v>10671556257.620001</v>
      </c>
      <c r="C105" s="112">
        <v>372958484.44999999</v>
      </c>
      <c r="D105" s="112">
        <v>450186299.31</v>
      </c>
      <c r="E105" s="113">
        <v>10594328442.76</v>
      </c>
    </row>
    <row r="106" spans="1:5" ht="21.95" customHeight="1">
      <c r="A106" s="111" t="s">
        <v>903</v>
      </c>
      <c r="B106" s="112">
        <v>0</v>
      </c>
      <c r="C106" s="112">
        <v>162560436.34999999</v>
      </c>
      <c r="D106" s="112">
        <v>0</v>
      </c>
      <c r="E106" s="113">
        <v>162560436.34999999</v>
      </c>
    </row>
    <row r="107" spans="1:5" ht="21.95" customHeight="1">
      <c r="A107" s="137" t="s">
        <v>126</v>
      </c>
      <c r="B107" s="138">
        <v>118135552.19</v>
      </c>
      <c r="C107" s="138">
        <v>2983814381.8099999</v>
      </c>
      <c r="D107" s="138">
        <v>2328686092.1599998</v>
      </c>
      <c r="E107" s="139">
        <v>773263841.84000003</v>
      </c>
    </row>
    <row r="108" spans="1:5" ht="21.95" customHeight="1">
      <c r="A108" s="111" t="s">
        <v>463</v>
      </c>
      <c r="B108" s="112">
        <v>22821103.559999999</v>
      </c>
      <c r="C108" s="112">
        <v>5084153.37</v>
      </c>
      <c r="D108" s="112">
        <v>3998035</v>
      </c>
      <c r="E108" s="113">
        <v>23907221.93</v>
      </c>
    </row>
    <row r="109" spans="1:5" ht="21.95" customHeight="1">
      <c r="A109" s="111" t="s">
        <v>904</v>
      </c>
      <c r="B109" s="112">
        <v>95134148.629999995</v>
      </c>
      <c r="C109" s="112">
        <v>89347660</v>
      </c>
      <c r="D109" s="112">
        <v>144068889.94999999</v>
      </c>
      <c r="E109" s="113">
        <v>40412918.68</v>
      </c>
    </row>
    <row r="110" spans="1:5" ht="21.95" customHeight="1">
      <c r="A110" s="111" t="s">
        <v>905</v>
      </c>
      <c r="B110" s="112">
        <v>0</v>
      </c>
      <c r="C110" s="112">
        <v>286764482.94</v>
      </c>
      <c r="D110" s="112">
        <v>163603755.96000001</v>
      </c>
      <c r="E110" s="113">
        <v>123160726.98</v>
      </c>
    </row>
    <row r="111" spans="1:5" ht="21.95" customHeight="1">
      <c r="A111" s="111" t="s">
        <v>906</v>
      </c>
      <c r="B111" s="112">
        <v>0</v>
      </c>
      <c r="C111" s="112">
        <v>2600782674.25</v>
      </c>
      <c r="D111" s="112">
        <v>2015000000</v>
      </c>
      <c r="E111" s="113">
        <v>585782674.25</v>
      </c>
    </row>
    <row r="112" spans="1:5" ht="21.95" customHeight="1">
      <c r="A112" s="111" t="s">
        <v>907</v>
      </c>
      <c r="B112" s="112">
        <v>180300</v>
      </c>
      <c r="C112" s="112">
        <v>1835411.25</v>
      </c>
      <c r="D112" s="112">
        <v>2015411.25</v>
      </c>
      <c r="E112" s="113">
        <v>300</v>
      </c>
    </row>
    <row r="113" spans="1:5" ht="21.95" customHeight="1">
      <c r="A113" s="137" t="s">
        <v>127</v>
      </c>
      <c r="B113" s="138">
        <v>556616723.79999995</v>
      </c>
      <c r="C113" s="138">
        <v>175242803.81</v>
      </c>
      <c r="D113" s="138">
        <v>186766771.22999999</v>
      </c>
      <c r="E113" s="139">
        <v>545092756.38</v>
      </c>
    </row>
    <row r="114" spans="1:5" ht="21.95" customHeight="1">
      <c r="A114" s="111" t="s">
        <v>464</v>
      </c>
      <c r="B114" s="112">
        <v>87539994.319999993</v>
      </c>
      <c r="C114" s="112">
        <v>0</v>
      </c>
      <c r="D114" s="112">
        <v>300000</v>
      </c>
      <c r="E114" s="113">
        <v>87239994.319999993</v>
      </c>
    </row>
    <row r="115" spans="1:5" ht="21.95" customHeight="1">
      <c r="A115" s="111" t="s">
        <v>465</v>
      </c>
      <c r="B115" s="112">
        <v>52633061.520000003</v>
      </c>
      <c r="C115" s="112">
        <v>105047519.27</v>
      </c>
      <c r="D115" s="112">
        <v>98405733.400000006</v>
      </c>
      <c r="E115" s="113">
        <v>59274847.390000001</v>
      </c>
    </row>
    <row r="116" spans="1:5" ht="21.95" customHeight="1">
      <c r="A116" s="111" t="s">
        <v>466</v>
      </c>
      <c r="B116" s="112">
        <v>416443667.95999998</v>
      </c>
      <c r="C116" s="112">
        <v>70195284.540000007</v>
      </c>
      <c r="D116" s="112">
        <v>88061037.829999998</v>
      </c>
      <c r="E116" s="113">
        <v>398577914.67000002</v>
      </c>
    </row>
    <row r="117" spans="1:5" ht="21.95" customHeight="1">
      <c r="A117" s="137" t="s">
        <v>105</v>
      </c>
      <c r="B117" s="138">
        <v>8445591812.8400002</v>
      </c>
      <c r="C117" s="138">
        <v>94253762931.289993</v>
      </c>
      <c r="D117" s="138">
        <v>88703913753.380005</v>
      </c>
      <c r="E117" s="139">
        <v>13995440990.75</v>
      </c>
    </row>
    <row r="118" spans="1:5" ht="21.95" customHeight="1">
      <c r="A118" s="111" t="s">
        <v>467</v>
      </c>
      <c r="B118" s="112">
        <v>84018250.280000001</v>
      </c>
      <c r="C118" s="112">
        <v>267818.42</v>
      </c>
      <c r="D118" s="112">
        <v>267818.42</v>
      </c>
      <c r="E118" s="113">
        <v>84018250.280000001</v>
      </c>
    </row>
    <row r="119" spans="1:5" ht="21.95" customHeight="1">
      <c r="A119" s="111" t="s">
        <v>468</v>
      </c>
      <c r="B119" s="112">
        <v>5929577537.9300003</v>
      </c>
      <c r="C119" s="112">
        <v>45363752579.139999</v>
      </c>
      <c r="D119" s="112">
        <v>44565439831.050003</v>
      </c>
      <c r="E119" s="113">
        <v>6727890286.0200005</v>
      </c>
    </row>
    <row r="120" spans="1:5" ht="21.95" customHeight="1">
      <c r="A120" s="111" t="s">
        <v>469</v>
      </c>
      <c r="B120" s="112">
        <v>1550587.16</v>
      </c>
      <c r="C120" s="112">
        <v>0</v>
      </c>
      <c r="D120" s="112">
        <v>0</v>
      </c>
      <c r="E120" s="113">
        <v>1550587.16</v>
      </c>
    </row>
    <row r="121" spans="1:5" ht="21.95" customHeight="1">
      <c r="A121" s="111" t="s">
        <v>470</v>
      </c>
      <c r="B121" s="112">
        <v>79367720.540000007</v>
      </c>
      <c r="C121" s="112">
        <v>221709819.66999999</v>
      </c>
      <c r="D121" s="112">
        <v>298213618.81</v>
      </c>
      <c r="E121" s="113">
        <v>2863921.4</v>
      </c>
    </row>
    <row r="122" spans="1:5" ht="21.95" customHeight="1">
      <c r="A122" s="111" t="s">
        <v>471</v>
      </c>
      <c r="B122" s="112">
        <v>10096467.539999999</v>
      </c>
      <c r="C122" s="112">
        <v>1889659.91</v>
      </c>
      <c r="D122" s="112">
        <v>2065152.81</v>
      </c>
      <c r="E122" s="113">
        <v>9920974.6400000006</v>
      </c>
    </row>
    <row r="123" spans="1:5" ht="21.95" customHeight="1">
      <c r="A123" s="111" t="s">
        <v>472</v>
      </c>
      <c r="B123" s="112">
        <v>44059435.859999999</v>
      </c>
      <c r="C123" s="112">
        <v>297474.15999999997</v>
      </c>
      <c r="D123" s="112">
        <v>227671.15</v>
      </c>
      <c r="E123" s="113">
        <v>44129238.869999997</v>
      </c>
    </row>
    <row r="124" spans="1:5" ht="21.95" customHeight="1">
      <c r="A124" s="111" t="s">
        <v>473</v>
      </c>
      <c r="B124" s="112">
        <v>750</v>
      </c>
      <c r="C124" s="112">
        <v>0</v>
      </c>
      <c r="D124" s="112">
        <v>0</v>
      </c>
      <c r="E124" s="113">
        <v>750</v>
      </c>
    </row>
    <row r="125" spans="1:5" ht="21.95" customHeight="1">
      <c r="A125" s="111" t="s">
        <v>474</v>
      </c>
      <c r="B125" s="112">
        <v>142.86000000000001</v>
      </c>
      <c r="C125" s="112">
        <v>132</v>
      </c>
      <c r="D125" s="112">
        <v>0</v>
      </c>
      <c r="E125" s="113">
        <v>274.86</v>
      </c>
    </row>
    <row r="126" spans="1:5" ht="21.95" customHeight="1">
      <c r="A126" s="111" t="s">
        <v>899</v>
      </c>
      <c r="B126" s="112">
        <v>0</v>
      </c>
      <c r="C126" s="112">
        <v>441222355.02999997</v>
      </c>
      <c r="D126" s="112">
        <v>0</v>
      </c>
      <c r="E126" s="113">
        <v>441222355.02999997</v>
      </c>
    </row>
    <row r="127" spans="1:5" ht="21.95" customHeight="1">
      <c r="A127" s="111" t="s">
        <v>475</v>
      </c>
      <c r="B127" s="112">
        <v>318335.99</v>
      </c>
      <c r="C127" s="112">
        <v>9389.24</v>
      </c>
      <c r="D127" s="112">
        <v>10668.51</v>
      </c>
      <c r="E127" s="113">
        <v>317056.71999999997</v>
      </c>
    </row>
    <row r="128" spans="1:5" ht="21.95" customHeight="1">
      <c r="A128" s="111" t="s">
        <v>476</v>
      </c>
      <c r="B128" s="112">
        <v>104575475.78</v>
      </c>
      <c r="C128" s="112">
        <v>0</v>
      </c>
      <c r="D128" s="112">
        <v>0</v>
      </c>
      <c r="E128" s="113">
        <v>104575475.78</v>
      </c>
    </row>
    <row r="129" spans="1:5" ht="21.95" customHeight="1">
      <c r="A129" s="111" t="s">
        <v>477</v>
      </c>
      <c r="B129" s="112">
        <v>73958791.890000001</v>
      </c>
      <c r="C129" s="112">
        <v>0</v>
      </c>
      <c r="D129" s="112">
        <v>0</v>
      </c>
      <c r="E129" s="113">
        <v>73958791.890000001</v>
      </c>
    </row>
    <row r="130" spans="1:5" ht="21.95" customHeight="1">
      <c r="A130" s="111" t="s">
        <v>478</v>
      </c>
      <c r="B130" s="112">
        <v>32523281.079999998</v>
      </c>
      <c r="C130" s="112">
        <v>0</v>
      </c>
      <c r="D130" s="112">
        <v>0</v>
      </c>
      <c r="E130" s="113">
        <v>32523281.079999998</v>
      </c>
    </row>
    <row r="131" spans="1:5" ht="21.95" customHeight="1">
      <c r="A131" s="111" t="s">
        <v>912</v>
      </c>
      <c r="B131" s="112">
        <v>1113674.07</v>
      </c>
      <c r="C131" s="112">
        <v>0</v>
      </c>
      <c r="D131" s="112">
        <v>0</v>
      </c>
      <c r="E131" s="113">
        <v>1113674.07</v>
      </c>
    </row>
    <row r="132" spans="1:5" ht="21.95" customHeight="1">
      <c r="A132" s="111" t="s">
        <v>480</v>
      </c>
      <c r="B132" s="112">
        <v>17846381.140000001</v>
      </c>
      <c r="C132" s="112">
        <v>41913747.219999999</v>
      </c>
      <c r="D132" s="112">
        <v>47844685.850000001</v>
      </c>
      <c r="E132" s="113">
        <v>11915442.51</v>
      </c>
    </row>
    <row r="133" spans="1:5" ht="21.95" customHeight="1">
      <c r="A133" s="111" t="s">
        <v>481</v>
      </c>
      <c r="B133" s="112">
        <v>113259670.19</v>
      </c>
      <c r="C133" s="112">
        <v>152198160</v>
      </c>
      <c r="D133" s="112">
        <v>120000000</v>
      </c>
      <c r="E133" s="113">
        <v>145457830.19</v>
      </c>
    </row>
    <row r="134" spans="1:5" ht="21.95" customHeight="1">
      <c r="A134" s="111" t="s">
        <v>482</v>
      </c>
      <c r="B134" s="112">
        <v>1727706351.3499999</v>
      </c>
      <c r="C134" s="112">
        <v>12266845.939999999</v>
      </c>
      <c r="D134" s="112">
        <v>481098360</v>
      </c>
      <c r="E134" s="113">
        <v>1258874837.29</v>
      </c>
    </row>
    <row r="135" spans="1:5" ht="21.95" customHeight="1">
      <c r="A135" s="111" t="s">
        <v>483</v>
      </c>
      <c r="B135" s="112">
        <v>225601298.25</v>
      </c>
      <c r="C135" s="112">
        <v>8526758.3399999999</v>
      </c>
      <c r="D135" s="112">
        <v>2844372.8</v>
      </c>
      <c r="E135" s="113">
        <v>231283683.78999999</v>
      </c>
    </row>
    <row r="136" spans="1:5" ht="21.95" customHeight="1">
      <c r="A136" s="111" t="s">
        <v>924</v>
      </c>
      <c r="B136" s="112">
        <v>0</v>
      </c>
      <c r="C136" s="112">
        <v>7025677</v>
      </c>
      <c r="D136" s="112">
        <v>0</v>
      </c>
      <c r="E136" s="113">
        <v>7025677</v>
      </c>
    </row>
    <row r="137" spans="1:5" ht="21.95" customHeight="1">
      <c r="A137" s="111" t="s">
        <v>925</v>
      </c>
      <c r="B137" s="112">
        <v>0</v>
      </c>
      <c r="C137" s="112">
        <v>16393246.32</v>
      </c>
      <c r="D137" s="112">
        <v>0</v>
      </c>
      <c r="E137" s="113">
        <v>16393246.32</v>
      </c>
    </row>
    <row r="138" spans="1:5" ht="21.95" customHeight="1">
      <c r="A138" s="111" t="s">
        <v>484</v>
      </c>
      <c r="B138" s="112">
        <v>17660.689999999999</v>
      </c>
      <c r="C138" s="112">
        <v>47986289268.900002</v>
      </c>
      <c r="D138" s="112">
        <v>43185901573.980003</v>
      </c>
      <c r="E138" s="113">
        <v>4800405355.6099997</v>
      </c>
    </row>
    <row r="139" spans="1:5" ht="21.95" customHeight="1">
      <c r="A139" s="111" t="s">
        <v>791</v>
      </c>
      <c r="B139" s="112">
        <v>0.24</v>
      </c>
      <c r="C139" s="112">
        <v>0</v>
      </c>
      <c r="D139" s="112">
        <v>0</v>
      </c>
      <c r="E139" s="113">
        <v>0.24</v>
      </c>
    </row>
    <row r="140" spans="1:5" ht="21.95" customHeight="1">
      <c r="A140" s="137" t="s">
        <v>128</v>
      </c>
      <c r="B140" s="138">
        <v>41889977774.690002</v>
      </c>
      <c r="C140" s="138">
        <v>135489828640.53</v>
      </c>
      <c r="D140" s="138">
        <v>138327944847.92001</v>
      </c>
      <c r="E140" s="139">
        <v>39051861567.300003</v>
      </c>
    </row>
    <row r="141" spans="1:5" ht="21.95" customHeight="1">
      <c r="A141" s="111" t="s">
        <v>485</v>
      </c>
      <c r="B141" s="112">
        <v>54505368.530000001</v>
      </c>
      <c r="C141" s="112">
        <v>1189974729.46</v>
      </c>
      <c r="D141" s="112">
        <v>1094000000</v>
      </c>
      <c r="E141" s="113">
        <v>150480097.99000001</v>
      </c>
    </row>
    <row r="142" spans="1:5" ht="21.95" customHeight="1">
      <c r="A142" s="111" t="s">
        <v>486</v>
      </c>
      <c r="B142" s="112">
        <v>1297687.8</v>
      </c>
      <c r="C142" s="112">
        <v>5727440.3499999996</v>
      </c>
      <c r="D142" s="112">
        <v>0</v>
      </c>
      <c r="E142" s="113">
        <v>7025128.1500000004</v>
      </c>
    </row>
    <row r="143" spans="1:5" ht="21.95" customHeight="1">
      <c r="A143" s="111" t="s">
        <v>487</v>
      </c>
      <c r="B143" s="112">
        <v>584567478.57000005</v>
      </c>
      <c r="C143" s="112">
        <v>2721881935.9699998</v>
      </c>
      <c r="D143" s="112">
        <v>2970566000</v>
      </c>
      <c r="E143" s="113">
        <v>335883414.54000002</v>
      </c>
    </row>
    <row r="144" spans="1:5" ht="21.95" customHeight="1">
      <c r="A144" s="111" t="s">
        <v>488</v>
      </c>
      <c r="B144" s="112">
        <v>764886.07</v>
      </c>
      <c r="C144" s="112">
        <v>71473408.599999994</v>
      </c>
      <c r="D144" s="112">
        <v>71010586.420000002</v>
      </c>
      <c r="E144" s="113">
        <v>1227708.25</v>
      </c>
    </row>
    <row r="145" spans="1:5" ht="21.95" customHeight="1">
      <c r="A145" s="111" t="s">
        <v>489</v>
      </c>
      <c r="B145" s="112">
        <v>8376010708.3199997</v>
      </c>
      <c r="C145" s="112">
        <v>98927775366.710007</v>
      </c>
      <c r="D145" s="112">
        <v>102815263223.53999</v>
      </c>
      <c r="E145" s="113">
        <v>4488522851.4899998</v>
      </c>
    </row>
    <row r="146" spans="1:5" ht="21.95" customHeight="1">
      <c r="A146" s="111" t="s">
        <v>490</v>
      </c>
      <c r="B146" s="112">
        <v>37613989.659999996</v>
      </c>
      <c r="C146" s="112">
        <v>269309763.85000002</v>
      </c>
      <c r="D146" s="112">
        <v>254000000</v>
      </c>
      <c r="E146" s="113">
        <v>52923753.509999998</v>
      </c>
    </row>
    <row r="147" spans="1:5" ht="21.95" customHeight="1">
      <c r="A147" s="111" t="s">
        <v>491</v>
      </c>
      <c r="B147" s="112">
        <v>14121933856.99</v>
      </c>
      <c r="C147" s="112">
        <v>1632396089.6700001</v>
      </c>
      <c r="D147" s="112">
        <v>4735591037.96</v>
      </c>
      <c r="E147" s="113">
        <v>11018738908.700001</v>
      </c>
    </row>
    <row r="148" spans="1:5" ht="21.95" customHeight="1">
      <c r="A148" s="111" t="s">
        <v>492</v>
      </c>
      <c r="B148" s="112">
        <v>15055630700.700001</v>
      </c>
      <c r="C148" s="112">
        <v>5362141671.1099997</v>
      </c>
      <c r="D148" s="112">
        <v>0</v>
      </c>
      <c r="E148" s="113">
        <v>20417772371.810001</v>
      </c>
    </row>
    <row r="149" spans="1:5" ht="21.95" customHeight="1">
      <c r="A149" s="111" t="s">
        <v>493</v>
      </c>
      <c r="B149" s="112">
        <v>3153770129.3499999</v>
      </c>
      <c r="C149" s="112">
        <v>14818727409.700001</v>
      </c>
      <c r="D149" s="112">
        <v>16114771000</v>
      </c>
      <c r="E149" s="113">
        <v>1857726539.05</v>
      </c>
    </row>
    <row r="150" spans="1:5" ht="21.95" customHeight="1">
      <c r="A150" s="111" t="s">
        <v>494</v>
      </c>
      <c r="B150" s="112">
        <v>1710128.44</v>
      </c>
      <c r="C150" s="112">
        <v>368533.04</v>
      </c>
      <c r="D150" s="112">
        <v>0</v>
      </c>
      <c r="E150" s="113">
        <v>2078661.48</v>
      </c>
    </row>
    <row r="151" spans="1:5" ht="21.95" customHeight="1">
      <c r="A151" s="111" t="s">
        <v>495</v>
      </c>
      <c r="B151" s="112">
        <v>439744376.26999998</v>
      </c>
      <c r="C151" s="112">
        <v>8188408134.9200001</v>
      </c>
      <c r="D151" s="112">
        <v>8119743000</v>
      </c>
      <c r="E151" s="113">
        <v>508409511.19</v>
      </c>
    </row>
    <row r="152" spans="1:5" ht="21.95" customHeight="1">
      <c r="A152" s="111" t="s">
        <v>496</v>
      </c>
      <c r="B152" s="112">
        <v>51022639.18</v>
      </c>
      <c r="C152" s="112">
        <v>2139650959.45</v>
      </c>
      <c r="D152" s="112">
        <v>2031000000</v>
      </c>
      <c r="E152" s="113">
        <v>159673598.63</v>
      </c>
    </row>
    <row r="153" spans="1:5" ht="21.95" customHeight="1">
      <c r="A153" s="111" t="s">
        <v>497</v>
      </c>
      <c r="B153" s="112">
        <v>6010050.7000000002</v>
      </c>
      <c r="C153" s="112">
        <v>134803659.87</v>
      </c>
      <c r="D153" s="112">
        <v>122000000</v>
      </c>
      <c r="E153" s="113">
        <v>18813710.57</v>
      </c>
    </row>
    <row r="154" spans="1:5" ht="21.95" customHeight="1">
      <c r="A154" s="111" t="s">
        <v>498</v>
      </c>
      <c r="B154" s="171">
        <v>5395774.1100000003</v>
      </c>
      <c r="C154" s="171">
        <v>27189537.829999998</v>
      </c>
      <c r="D154" s="171">
        <v>0</v>
      </c>
      <c r="E154" s="113">
        <v>32585311.940000001</v>
      </c>
    </row>
    <row r="155" spans="1:5" ht="21.95" customHeight="1">
      <c r="A155" s="137" t="s">
        <v>129</v>
      </c>
      <c r="B155" s="138">
        <v>10633546210.34</v>
      </c>
      <c r="C155" s="138">
        <v>22120848797.59</v>
      </c>
      <c r="D155" s="138">
        <v>27438042998.759998</v>
      </c>
      <c r="E155" s="139">
        <v>5316352009.1700001</v>
      </c>
    </row>
    <row r="156" spans="1:5" ht="21.95" customHeight="1">
      <c r="A156" s="111" t="s">
        <v>499</v>
      </c>
      <c r="B156" s="171">
        <v>912959207.46000004</v>
      </c>
      <c r="C156" s="171">
        <v>106679994.54000001</v>
      </c>
      <c r="D156" s="171">
        <v>39240166.289999999</v>
      </c>
      <c r="E156" s="113">
        <v>980399035.71000004</v>
      </c>
    </row>
    <row r="157" spans="1:5" ht="21.95" customHeight="1">
      <c r="A157" s="111" t="s">
        <v>500</v>
      </c>
      <c r="B157" s="171">
        <v>739709819.96000004</v>
      </c>
      <c r="C157" s="171">
        <v>754067214.03999996</v>
      </c>
      <c r="D157" s="171">
        <v>1350111947.8800001</v>
      </c>
      <c r="E157" s="113">
        <v>143665086.12</v>
      </c>
    </row>
    <row r="158" spans="1:5" ht="21.95" customHeight="1">
      <c r="A158" s="111" t="s">
        <v>501</v>
      </c>
      <c r="B158" s="171">
        <v>94448901.930000007</v>
      </c>
      <c r="C158" s="171">
        <v>59803432.979999997</v>
      </c>
      <c r="D158" s="171">
        <v>138602776.03</v>
      </c>
      <c r="E158" s="113">
        <v>15649558.880000001</v>
      </c>
    </row>
    <row r="159" spans="1:5" ht="21.95" customHeight="1">
      <c r="A159" s="111" t="s">
        <v>502</v>
      </c>
      <c r="B159" s="171">
        <v>50321983.32</v>
      </c>
      <c r="C159" s="171">
        <v>37136237</v>
      </c>
      <c r="D159" s="171">
        <v>76607799.340000004</v>
      </c>
      <c r="E159" s="113">
        <v>10850420.98</v>
      </c>
    </row>
    <row r="160" spans="1:5" ht="21.95" customHeight="1">
      <c r="A160" s="111" t="s">
        <v>503</v>
      </c>
      <c r="B160" s="171">
        <v>433614889.57999998</v>
      </c>
      <c r="C160" s="171">
        <v>266830737.97999999</v>
      </c>
      <c r="D160" s="171">
        <v>630988764.01999998</v>
      </c>
      <c r="E160" s="113">
        <v>69456863.540000007</v>
      </c>
    </row>
    <row r="161" spans="1:5" ht="21.95" customHeight="1">
      <c r="A161" s="111" t="s">
        <v>504</v>
      </c>
      <c r="B161" s="112">
        <v>11540506.109999999</v>
      </c>
      <c r="C161" s="112">
        <v>8235960.4900000002</v>
      </c>
      <c r="D161" s="112">
        <v>17897073.530000001</v>
      </c>
      <c r="E161" s="113">
        <v>1879393.07</v>
      </c>
    </row>
    <row r="162" spans="1:5" ht="21.95" customHeight="1">
      <c r="A162" s="111" t="s">
        <v>505</v>
      </c>
      <c r="B162" s="112">
        <v>180108922.43000001</v>
      </c>
      <c r="C162" s="112">
        <v>115376703.87</v>
      </c>
      <c r="D162" s="112">
        <v>256557395.31999999</v>
      </c>
      <c r="E162" s="113">
        <v>38928230.979999997</v>
      </c>
    </row>
    <row r="163" spans="1:5" ht="21.95" customHeight="1">
      <c r="A163" s="111" t="s">
        <v>506</v>
      </c>
      <c r="B163" s="112">
        <v>149632517.87</v>
      </c>
      <c r="C163" s="112">
        <v>83969075.760000005</v>
      </c>
      <c r="D163" s="112">
        <v>208325468.77000001</v>
      </c>
      <c r="E163" s="113">
        <v>25276124.859999999</v>
      </c>
    </row>
    <row r="164" spans="1:5" ht="21.95" customHeight="1">
      <c r="A164" s="111" t="s">
        <v>507</v>
      </c>
      <c r="B164" s="112">
        <v>60296680.890000001</v>
      </c>
      <c r="C164" s="112">
        <v>35777261.009999998</v>
      </c>
      <c r="D164" s="112">
        <v>85885621.430000007</v>
      </c>
      <c r="E164" s="113">
        <v>10188320.470000001</v>
      </c>
    </row>
    <row r="165" spans="1:5" ht="21.95" customHeight="1">
      <c r="A165" s="111" t="s">
        <v>508</v>
      </c>
      <c r="B165" s="112">
        <v>149593195.16999999</v>
      </c>
      <c r="C165" s="112">
        <v>88743922.099999994</v>
      </c>
      <c r="D165" s="112">
        <v>219261284.61000001</v>
      </c>
      <c r="E165" s="113">
        <v>19075832.66</v>
      </c>
    </row>
    <row r="166" spans="1:5" ht="21.95" customHeight="1">
      <c r="A166" s="111" t="s">
        <v>509</v>
      </c>
      <c r="B166" s="112">
        <v>57566050.450000003</v>
      </c>
      <c r="C166" s="112">
        <v>38151651.299999997</v>
      </c>
      <c r="D166" s="112">
        <v>85547641.439999998</v>
      </c>
      <c r="E166" s="113">
        <v>10170060.310000001</v>
      </c>
    </row>
    <row r="167" spans="1:5" ht="21.95" customHeight="1">
      <c r="A167" s="111" t="s">
        <v>510</v>
      </c>
      <c r="B167" s="112">
        <v>446163172.76999998</v>
      </c>
      <c r="C167" s="112">
        <v>330690170.50999999</v>
      </c>
      <c r="D167" s="112">
        <v>692786471.87</v>
      </c>
      <c r="E167" s="113">
        <v>84066871.409999996</v>
      </c>
    </row>
    <row r="168" spans="1:5" ht="21.95" customHeight="1">
      <c r="A168" s="111" t="s">
        <v>511</v>
      </c>
      <c r="B168" s="112">
        <v>286852545.80000001</v>
      </c>
      <c r="C168" s="112">
        <v>186389734.55000001</v>
      </c>
      <c r="D168" s="112">
        <v>418026695.49000001</v>
      </c>
      <c r="E168" s="113">
        <v>55215584.859999999</v>
      </c>
    </row>
    <row r="169" spans="1:5" ht="21.95" customHeight="1">
      <c r="A169" s="111" t="s">
        <v>512</v>
      </c>
      <c r="B169" s="112">
        <v>27846524.140000001</v>
      </c>
      <c r="C169" s="112">
        <v>17444762.530000001</v>
      </c>
      <c r="D169" s="112">
        <v>41239648.920000002</v>
      </c>
      <c r="E169" s="113">
        <v>4051637.75</v>
      </c>
    </row>
    <row r="170" spans="1:5" ht="21.95" customHeight="1">
      <c r="A170" s="111" t="s">
        <v>513</v>
      </c>
      <c r="B170" s="112">
        <v>610372296.77999997</v>
      </c>
      <c r="C170" s="112">
        <v>405845059.64999998</v>
      </c>
      <c r="D170" s="112">
        <v>918418838.87</v>
      </c>
      <c r="E170" s="113">
        <v>97798517.560000002</v>
      </c>
    </row>
    <row r="171" spans="1:5" ht="21.95" customHeight="1">
      <c r="A171" s="111" t="s">
        <v>514</v>
      </c>
      <c r="B171" s="112">
        <v>131527919.5</v>
      </c>
      <c r="C171" s="112">
        <v>100006277.42</v>
      </c>
      <c r="D171" s="112">
        <v>209694504.19</v>
      </c>
      <c r="E171" s="113">
        <v>21839692.73</v>
      </c>
    </row>
    <row r="172" spans="1:5" ht="21.95" customHeight="1">
      <c r="A172" s="111" t="s">
        <v>515</v>
      </c>
      <c r="B172" s="112">
        <v>38112730.93</v>
      </c>
      <c r="C172" s="112">
        <v>27109989.609999999</v>
      </c>
      <c r="D172" s="112">
        <v>60763072.259999998</v>
      </c>
      <c r="E172" s="113">
        <v>4459648.28</v>
      </c>
    </row>
    <row r="173" spans="1:5" ht="21.95" customHeight="1">
      <c r="A173" s="111" t="s">
        <v>516</v>
      </c>
      <c r="B173" s="112">
        <v>67901721.129999995</v>
      </c>
      <c r="C173" s="112">
        <v>44873587.520000003</v>
      </c>
      <c r="D173" s="112">
        <v>107601871.08</v>
      </c>
      <c r="E173" s="113">
        <v>5173437.57</v>
      </c>
    </row>
    <row r="174" spans="1:5" ht="21.95" customHeight="1">
      <c r="A174" s="111" t="s">
        <v>517</v>
      </c>
      <c r="B174" s="112">
        <v>669618501.16999996</v>
      </c>
      <c r="C174" s="112">
        <v>432857608.70999998</v>
      </c>
      <c r="D174" s="112">
        <v>997549329.45000005</v>
      </c>
      <c r="E174" s="113">
        <v>104926780.43000001</v>
      </c>
    </row>
    <row r="175" spans="1:5" ht="21.95" customHeight="1">
      <c r="A175" s="111" t="s">
        <v>518</v>
      </c>
      <c r="B175" s="112">
        <v>1844324585.8399999</v>
      </c>
      <c r="C175" s="112">
        <v>1396652803.5</v>
      </c>
      <c r="D175" s="112">
        <v>2969514991.8299999</v>
      </c>
      <c r="E175" s="113">
        <v>271462397.50999999</v>
      </c>
    </row>
    <row r="176" spans="1:5" ht="21.95" customHeight="1">
      <c r="A176" s="111" t="s">
        <v>519</v>
      </c>
      <c r="B176" s="112">
        <v>12871913.17</v>
      </c>
      <c r="C176" s="112">
        <v>9872758.0999999996</v>
      </c>
      <c r="D176" s="112">
        <v>19003917.02</v>
      </c>
      <c r="E176" s="113">
        <v>3740754.25</v>
      </c>
    </row>
    <row r="177" spans="1:5" ht="21.95" customHeight="1">
      <c r="A177" s="111" t="s">
        <v>520</v>
      </c>
      <c r="B177" s="112">
        <v>145750643.56</v>
      </c>
      <c r="C177" s="112">
        <v>107371487.37</v>
      </c>
      <c r="D177" s="112">
        <v>228024414.81999999</v>
      </c>
      <c r="E177" s="113">
        <v>25097716.109999999</v>
      </c>
    </row>
    <row r="178" spans="1:5" ht="21.95" customHeight="1">
      <c r="A178" s="111" t="s">
        <v>521</v>
      </c>
      <c r="B178" s="112">
        <v>288293629.20999998</v>
      </c>
      <c r="C178" s="112">
        <v>0</v>
      </c>
      <c r="D178" s="112">
        <v>0</v>
      </c>
      <c r="E178" s="113">
        <v>288293629.20999998</v>
      </c>
    </row>
    <row r="179" spans="1:5" ht="21.95" customHeight="1">
      <c r="A179" s="111" t="s">
        <v>522</v>
      </c>
      <c r="B179" s="112">
        <v>11958511.23</v>
      </c>
      <c r="C179" s="112">
        <v>211272210.81999999</v>
      </c>
      <c r="D179" s="112">
        <v>202715944.46000001</v>
      </c>
      <c r="E179" s="113">
        <v>20514777.59</v>
      </c>
    </row>
    <row r="180" spans="1:5" ht="21.95" customHeight="1">
      <c r="A180" s="111" t="s">
        <v>523</v>
      </c>
      <c r="B180" s="112">
        <v>7117050.8499999996</v>
      </c>
      <c r="C180" s="112">
        <v>20435680.129999999</v>
      </c>
      <c r="D180" s="112">
        <v>21000000</v>
      </c>
      <c r="E180" s="113">
        <v>6552730.9800000004</v>
      </c>
    </row>
    <row r="181" spans="1:5" ht="21.95" customHeight="1">
      <c r="A181" s="111" t="s">
        <v>524</v>
      </c>
      <c r="B181" s="112">
        <v>298670691.87</v>
      </c>
      <c r="C181" s="112">
        <v>44043914.719999999</v>
      </c>
      <c r="D181" s="112">
        <v>150000000</v>
      </c>
      <c r="E181" s="113">
        <v>192714606.59</v>
      </c>
    </row>
    <row r="182" spans="1:5" ht="21.95" customHeight="1">
      <c r="A182" s="111" t="s">
        <v>525</v>
      </c>
      <c r="B182" s="112">
        <v>36437543.509999998</v>
      </c>
      <c r="C182" s="112">
        <v>151235889.72999999</v>
      </c>
      <c r="D182" s="112">
        <v>184981387.09999999</v>
      </c>
      <c r="E182" s="113">
        <v>2692046.14</v>
      </c>
    </row>
    <row r="183" spans="1:5" ht="21.95" customHeight="1">
      <c r="A183" s="111" t="s">
        <v>526</v>
      </c>
      <c r="B183" s="112">
        <v>3529965.76</v>
      </c>
      <c r="C183" s="112">
        <v>22237108.289999999</v>
      </c>
      <c r="D183" s="112">
        <v>20000000</v>
      </c>
      <c r="E183" s="113">
        <v>5767074.0499999998</v>
      </c>
    </row>
    <row r="184" spans="1:5" ht="21.95" customHeight="1">
      <c r="A184" s="111" t="s">
        <v>527</v>
      </c>
      <c r="B184" s="112">
        <v>16462027.91</v>
      </c>
      <c r="C184" s="112">
        <v>555173905.69000006</v>
      </c>
      <c r="D184" s="112">
        <v>450150000</v>
      </c>
      <c r="E184" s="113">
        <v>121485933.59999999</v>
      </c>
    </row>
    <row r="185" spans="1:5" ht="21.95" customHeight="1">
      <c r="A185" s="111" t="s">
        <v>528</v>
      </c>
      <c r="B185" s="112">
        <v>157674879.25</v>
      </c>
      <c r="C185" s="112">
        <v>47444813.219999999</v>
      </c>
      <c r="D185" s="112">
        <v>27500000</v>
      </c>
      <c r="E185" s="113">
        <v>177619692.47</v>
      </c>
    </row>
    <row r="186" spans="1:5" ht="21.95" customHeight="1">
      <c r="A186" s="111" t="s">
        <v>529</v>
      </c>
      <c r="B186" s="112">
        <v>77258133.849999994</v>
      </c>
      <c r="C186" s="112">
        <v>69488383.519999996</v>
      </c>
      <c r="D186" s="112">
        <v>55000000</v>
      </c>
      <c r="E186" s="113">
        <v>91746517.370000005</v>
      </c>
    </row>
    <row r="187" spans="1:5" ht="21.95" customHeight="1">
      <c r="A187" s="111" t="s">
        <v>530</v>
      </c>
      <c r="B187" s="112">
        <v>71421266.370000005</v>
      </c>
      <c r="C187" s="112">
        <v>92221911.719999999</v>
      </c>
      <c r="D187" s="112">
        <v>0</v>
      </c>
      <c r="E187" s="113">
        <v>163643178.09</v>
      </c>
    </row>
    <row r="188" spans="1:5" ht="21.95" customHeight="1">
      <c r="A188" s="111" t="s">
        <v>531</v>
      </c>
      <c r="B188" s="112">
        <v>55938036.340000004</v>
      </c>
      <c r="C188" s="112">
        <v>123137404.25</v>
      </c>
      <c r="D188" s="112">
        <v>159336489.03999999</v>
      </c>
      <c r="E188" s="113">
        <v>19738951.550000001</v>
      </c>
    </row>
    <row r="189" spans="1:5" ht="21.95" customHeight="1">
      <c r="A189" s="111" t="s">
        <v>532</v>
      </c>
      <c r="B189" s="112">
        <v>0</v>
      </c>
      <c r="C189" s="112">
        <v>257634606.41</v>
      </c>
      <c r="D189" s="112">
        <v>257428804.68000001</v>
      </c>
      <c r="E189" s="113">
        <v>205801.73</v>
      </c>
    </row>
    <row r="190" spans="1:5" ht="21.95" customHeight="1">
      <c r="A190" s="111" t="s">
        <v>533</v>
      </c>
      <c r="B190" s="112">
        <v>7573995.8399999999</v>
      </c>
      <c r="C190" s="112">
        <v>705578910.61000001</v>
      </c>
      <c r="D190" s="112">
        <v>697000000</v>
      </c>
      <c r="E190" s="113">
        <v>16152906.449999999</v>
      </c>
    </row>
    <row r="191" spans="1:5" ht="21.95" customHeight="1">
      <c r="A191" s="111" t="s">
        <v>534</v>
      </c>
      <c r="B191" s="112">
        <v>10872864.41</v>
      </c>
      <c r="C191" s="112">
        <v>181739471.41</v>
      </c>
      <c r="D191" s="112">
        <v>110000000</v>
      </c>
      <c r="E191" s="113">
        <v>82612335.819999993</v>
      </c>
    </row>
    <row r="192" spans="1:5" ht="21.95" customHeight="1">
      <c r="A192" s="111" t="s">
        <v>535</v>
      </c>
      <c r="B192" s="112">
        <v>59707978.990000002</v>
      </c>
      <c r="C192" s="112">
        <v>163375459.5</v>
      </c>
      <c r="D192" s="112">
        <v>74770186.450000003</v>
      </c>
      <c r="E192" s="113">
        <v>148313252.03999999</v>
      </c>
    </row>
    <row r="193" spans="1:5" ht="21.95" customHeight="1">
      <c r="A193" s="111" t="s">
        <v>536</v>
      </c>
      <c r="B193" s="112">
        <v>7464840.1100000003</v>
      </c>
      <c r="C193" s="112">
        <v>57395130.899999999</v>
      </c>
      <c r="D193" s="112">
        <v>62628493.600000001</v>
      </c>
      <c r="E193" s="113">
        <v>2231477.41</v>
      </c>
    </row>
    <row r="194" spans="1:5" ht="21.95" customHeight="1">
      <c r="A194" s="111" t="s">
        <v>795</v>
      </c>
      <c r="B194" s="112">
        <v>0</v>
      </c>
      <c r="C194" s="112">
        <v>32552635.129999999</v>
      </c>
      <c r="D194" s="112">
        <v>32552635.129999999</v>
      </c>
      <c r="E194" s="113">
        <v>0</v>
      </c>
    </row>
    <row r="195" spans="1:5" ht="21.95" customHeight="1">
      <c r="A195" s="111" t="s">
        <v>537</v>
      </c>
      <c r="B195" s="112">
        <v>4154717.33</v>
      </c>
      <c r="C195" s="112">
        <v>33116891.850000001</v>
      </c>
      <c r="D195" s="112">
        <v>37271609.18</v>
      </c>
      <c r="E195" s="113">
        <v>0</v>
      </c>
    </row>
    <row r="196" spans="1:5" ht="21.95" customHeight="1">
      <c r="A196" s="111" t="s">
        <v>538</v>
      </c>
      <c r="B196" s="112">
        <v>85775.97</v>
      </c>
      <c r="C196" s="112">
        <v>139100886.43000001</v>
      </c>
      <c r="D196" s="112">
        <v>46000000</v>
      </c>
      <c r="E196" s="113">
        <v>93186662.400000006</v>
      </c>
    </row>
    <row r="197" spans="1:5" ht="21.95" customHeight="1">
      <c r="A197" s="111" t="s">
        <v>539</v>
      </c>
      <c r="B197" s="112">
        <v>0</v>
      </c>
      <c r="C197" s="112">
        <v>153452758.78999999</v>
      </c>
      <c r="D197" s="112">
        <v>149825389.84999999</v>
      </c>
      <c r="E197" s="113">
        <v>3627368.94</v>
      </c>
    </row>
    <row r="198" spans="1:5" ht="21.95" customHeight="1">
      <c r="A198" s="111" t="s">
        <v>540</v>
      </c>
      <c r="B198" s="112">
        <v>111599.21</v>
      </c>
      <c r="C198" s="112">
        <v>10869095.289999999</v>
      </c>
      <c r="D198" s="112">
        <v>10980694.5</v>
      </c>
      <c r="E198" s="113">
        <v>0</v>
      </c>
    </row>
    <row r="199" spans="1:5" ht="21.95" customHeight="1">
      <c r="A199" s="111" t="s">
        <v>541</v>
      </c>
      <c r="B199" s="112">
        <v>0</v>
      </c>
      <c r="C199" s="112">
        <v>655768417.50999999</v>
      </c>
      <c r="D199" s="112">
        <v>641745763.87</v>
      </c>
      <c r="E199" s="113">
        <v>14022653.640000001</v>
      </c>
    </row>
    <row r="200" spans="1:5" ht="21.95" customHeight="1">
      <c r="A200" s="111" t="s">
        <v>542</v>
      </c>
      <c r="B200" s="112">
        <v>133776582.51000001</v>
      </c>
      <c r="C200" s="112">
        <v>984094111.03999996</v>
      </c>
      <c r="D200" s="112">
        <v>963343242.28999996</v>
      </c>
      <c r="E200" s="113">
        <v>154527451.25999999</v>
      </c>
    </row>
    <row r="201" spans="1:5" ht="21.95" customHeight="1">
      <c r="A201" s="111" t="s">
        <v>543</v>
      </c>
      <c r="B201" s="112">
        <v>29332772.309999999</v>
      </c>
      <c r="C201" s="112">
        <v>139194473.25</v>
      </c>
      <c r="D201" s="112">
        <v>146411805.31</v>
      </c>
      <c r="E201" s="113">
        <v>22115440.25</v>
      </c>
    </row>
    <row r="202" spans="1:5" ht="21.95" customHeight="1">
      <c r="A202" s="111" t="s">
        <v>544</v>
      </c>
      <c r="B202" s="112">
        <v>19991521.640000001</v>
      </c>
      <c r="C202" s="112">
        <v>142497956.36000001</v>
      </c>
      <c r="D202" s="112">
        <v>142656049.61000001</v>
      </c>
      <c r="E202" s="113">
        <v>19833428.390000001</v>
      </c>
    </row>
    <row r="203" spans="1:5" ht="21.95" customHeight="1">
      <c r="A203" s="111" t="s">
        <v>545</v>
      </c>
      <c r="B203" s="112">
        <v>107238144.06</v>
      </c>
      <c r="C203" s="112">
        <v>433821172.45999998</v>
      </c>
      <c r="D203" s="112">
        <v>470083290.27999997</v>
      </c>
      <c r="E203" s="113">
        <v>70976026.239999995</v>
      </c>
    </row>
    <row r="204" spans="1:5" ht="21.95" customHeight="1">
      <c r="A204" s="111" t="s">
        <v>546</v>
      </c>
      <c r="B204" s="112">
        <v>4108028.93</v>
      </c>
      <c r="C204" s="112">
        <v>31018959.260000002</v>
      </c>
      <c r="D204" s="112">
        <v>30332020.170000002</v>
      </c>
      <c r="E204" s="113">
        <v>4794968.0199999996</v>
      </c>
    </row>
    <row r="205" spans="1:5" ht="21.95" customHeight="1">
      <c r="A205" s="111" t="s">
        <v>547</v>
      </c>
      <c r="B205" s="112">
        <v>38250425.920000002</v>
      </c>
      <c r="C205" s="112">
        <v>291892886.45999998</v>
      </c>
      <c r="D205" s="112">
        <v>282158368.50999999</v>
      </c>
      <c r="E205" s="113">
        <v>47984943.869999997</v>
      </c>
    </row>
    <row r="206" spans="1:5" ht="21.95" customHeight="1">
      <c r="A206" s="111" t="s">
        <v>548</v>
      </c>
      <c r="B206" s="112">
        <v>20470853.25</v>
      </c>
      <c r="C206" s="112">
        <v>151284164.86000001</v>
      </c>
      <c r="D206" s="112">
        <v>147470175.52000001</v>
      </c>
      <c r="E206" s="113">
        <v>24284842.59</v>
      </c>
    </row>
    <row r="207" spans="1:5" ht="21.95" customHeight="1">
      <c r="A207" s="111" t="s">
        <v>549</v>
      </c>
      <c r="B207" s="112">
        <v>11846394.6</v>
      </c>
      <c r="C207" s="112">
        <v>88076807.859999999</v>
      </c>
      <c r="D207" s="112">
        <v>85727143.810000002</v>
      </c>
      <c r="E207" s="113">
        <v>14196058.65</v>
      </c>
    </row>
    <row r="208" spans="1:5" ht="21.95" customHeight="1">
      <c r="A208" s="111" t="s">
        <v>550</v>
      </c>
      <c r="B208" s="112">
        <v>46346077.189999998</v>
      </c>
      <c r="C208" s="112">
        <v>211372162.63</v>
      </c>
      <c r="D208" s="112">
        <v>222937819.83000001</v>
      </c>
      <c r="E208" s="113">
        <v>34780419.990000002</v>
      </c>
    </row>
    <row r="209" spans="1:5" ht="21.95" customHeight="1">
      <c r="A209" s="111" t="s">
        <v>551</v>
      </c>
      <c r="B209" s="112">
        <v>15237892.880000001</v>
      </c>
      <c r="C209" s="112">
        <v>114525919.31999999</v>
      </c>
      <c r="D209" s="112">
        <v>111383706.38</v>
      </c>
      <c r="E209" s="113">
        <v>18380105.82</v>
      </c>
    </row>
    <row r="210" spans="1:5" ht="21.95" customHeight="1">
      <c r="A210" s="111" t="s">
        <v>552</v>
      </c>
      <c r="B210" s="112">
        <v>95803135.629999995</v>
      </c>
      <c r="C210" s="112">
        <v>755534601.25</v>
      </c>
      <c r="D210" s="112">
        <v>734794402.53999996</v>
      </c>
      <c r="E210" s="113">
        <v>116543334.34</v>
      </c>
    </row>
    <row r="211" spans="1:5" ht="21.95" customHeight="1">
      <c r="A211" s="111" t="s">
        <v>553</v>
      </c>
      <c r="B211" s="112">
        <v>81768601.920000002</v>
      </c>
      <c r="C211" s="112">
        <v>544197463.62</v>
      </c>
      <c r="D211" s="112">
        <v>535784638.5</v>
      </c>
      <c r="E211" s="113">
        <v>90181427.040000007</v>
      </c>
    </row>
    <row r="212" spans="1:5" ht="21.95" customHeight="1">
      <c r="A212" s="111" t="s">
        <v>554</v>
      </c>
      <c r="B212" s="112">
        <v>6650430.3600000003</v>
      </c>
      <c r="C212" s="112">
        <v>38617628.340000004</v>
      </c>
      <c r="D212" s="112">
        <v>39096943.880000003</v>
      </c>
      <c r="E212" s="113">
        <v>6171114.8200000003</v>
      </c>
    </row>
    <row r="213" spans="1:5" ht="21.95" customHeight="1">
      <c r="A213" s="111" t="s">
        <v>555</v>
      </c>
      <c r="B213" s="112">
        <v>85360411.260000005</v>
      </c>
      <c r="C213" s="112">
        <v>662401512.75</v>
      </c>
      <c r="D213" s="112">
        <v>643880657.85000002</v>
      </c>
      <c r="E213" s="113">
        <v>103881266.16</v>
      </c>
    </row>
    <row r="214" spans="1:5" ht="21.95" customHeight="1">
      <c r="A214" s="111" t="s">
        <v>556</v>
      </c>
      <c r="B214" s="112">
        <v>16794423.100000001</v>
      </c>
      <c r="C214" s="112">
        <v>127393015.31</v>
      </c>
      <c r="D214" s="112">
        <v>124174132.54000001</v>
      </c>
      <c r="E214" s="113">
        <v>20013305.870000001</v>
      </c>
    </row>
    <row r="215" spans="1:5" ht="21.95" customHeight="1">
      <c r="A215" s="111" t="s">
        <v>557</v>
      </c>
      <c r="B215" s="112">
        <v>4554667.41</v>
      </c>
      <c r="C215" s="112">
        <v>42923082.469999999</v>
      </c>
      <c r="D215" s="112">
        <v>40463977.789999999</v>
      </c>
      <c r="E215" s="113">
        <v>7013772.0899999999</v>
      </c>
    </row>
    <row r="216" spans="1:5" ht="21.95" customHeight="1">
      <c r="A216" s="111" t="s">
        <v>558</v>
      </c>
      <c r="B216" s="112">
        <v>1302173.82</v>
      </c>
      <c r="C216" s="112">
        <v>12241294.039999999</v>
      </c>
      <c r="D216" s="112">
        <v>11974178.630000001</v>
      </c>
      <c r="E216" s="113">
        <v>1569289.23</v>
      </c>
    </row>
    <row r="217" spans="1:5" ht="21.95" customHeight="1">
      <c r="A217" s="111" t="s">
        <v>559</v>
      </c>
      <c r="B217" s="112">
        <v>65466412.960000001</v>
      </c>
      <c r="C217" s="112">
        <v>506092128.81</v>
      </c>
      <c r="D217" s="112">
        <v>492756141.47000003</v>
      </c>
      <c r="E217" s="113">
        <v>78802400.299999997</v>
      </c>
    </row>
    <row r="218" spans="1:5" ht="21.95" customHeight="1">
      <c r="A218" s="111" t="s">
        <v>560</v>
      </c>
      <c r="B218" s="112">
        <v>352705314.52999997</v>
      </c>
      <c r="C218" s="112">
        <v>1380477502.6600001</v>
      </c>
      <c r="D218" s="112">
        <v>1524023258.22</v>
      </c>
      <c r="E218" s="113">
        <v>209159558.97</v>
      </c>
    </row>
    <row r="219" spans="1:5" ht="21.95" customHeight="1">
      <c r="A219" s="111" t="s">
        <v>561</v>
      </c>
      <c r="B219" s="112">
        <v>1763268.05</v>
      </c>
      <c r="C219" s="112">
        <v>13761764.34</v>
      </c>
      <c r="D219" s="112">
        <v>13395588.460000001</v>
      </c>
      <c r="E219" s="113">
        <v>2129443.9300000002</v>
      </c>
    </row>
    <row r="220" spans="1:5" ht="21.95" customHeight="1">
      <c r="A220" s="111" t="s">
        <v>562</v>
      </c>
      <c r="B220" s="112">
        <v>52673847.810000002</v>
      </c>
      <c r="C220" s="112">
        <v>347098270.93000001</v>
      </c>
      <c r="D220" s="112">
        <v>344092432.44999999</v>
      </c>
      <c r="E220" s="113">
        <v>55679686.289999999</v>
      </c>
    </row>
    <row r="221" spans="1:5" ht="21.95" customHeight="1">
      <c r="A221" s="111" t="s">
        <v>563</v>
      </c>
      <c r="B221" s="112">
        <v>127895121.08</v>
      </c>
      <c r="C221" s="112">
        <v>911771492.36000001</v>
      </c>
      <c r="D221" s="112">
        <v>989859732.48000002</v>
      </c>
      <c r="E221" s="113">
        <v>49806880.960000001</v>
      </c>
    </row>
    <row r="222" spans="1:5" ht="21.95" customHeight="1">
      <c r="A222" s="111" t="s">
        <v>564</v>
      </c>
      <c r="B222" s="112">
        <v>38137874.149999999</v>
      </c>
      <c r="C222" s="112">
        <v>145460117.75</v>
      </c>
      <c r="D222" s="112">
        <v>165785273.09</v>
      </c>
      <c r="E222" s="113">
        <v>17812718.809999999</v>
      </c>
    </row>
    <row r="223" spans="1:5" ht="21.95" customHeight="1">
      <c r="A223" s="111" t="s">
        <v>565</v>
      </c>
      <c r="B223" s="112">
        <v>31151948.07</v>
      </c>
      <c r="C223" s="112">
        <v>211942576.31</v>
      </c>
      <c r="D223" s="112">
        <v>231668467.47999999</v>
      </c>
      <c r="E223" s="113">
        <v>11426056.9</v>
      </c>
    </row>
    <row r="224" spans="1:5" ht="21.95" customHeight="1">
      <c r="A224" s="111" t="s">
        <v>566</v>
      </c>
      <c r="B224" s="112">
        <v>98462634.569999993</v>
      </c>
      <c r="C224" s="112">
        <v>432104299.73000002</v>
      </c>
      <c r="D224" s="112">
        <v>480539843.60000002</v>
      </c>
      <c r="E224" s="113">
        <v>50027090.700000003</v>
      </c>
    </row>
    <row r="225" spans="1:5" ht="21.95" customHeight="1">
      <c r="A225" s="111" t="s">
        <v>567</v>
      </c>
      <c r="B225" s="112">
        <v>4972479.37</v>
      </c>
      <c r="C225" s="112">
        <v>39842914.409999996</v>
      </c>
      <c r="D225" s="112">
        <v>40684310.270000003</v>
      </c>
      <c r="E225" s="113">
        <v>4131083.51</v>
      </c>
    </row>
    <row r="226" spans="1:5" ht="21.95" customHeight="1">
      <c r="A226" s="111" t="s">
        <v>568</v>
      </c>
      <c r="B226" s="112">
        <v>84539470.540000007</v>
      </c>
      <c r="C226" s="112">
        <v>441275475.37</v>
      </c>
      <c r="D226" s="112">
        <v>475816016.07999998</v>
      </c>
      <c r="E226" s="113">
        <v>49998929.829999998</v>
      </c>
    </row>
    <row r="227" spans="1:5" ht="21.95" customHeight="1">
      <c r="A227" s="111" t="s">
        <v>569</v>
      </c>
      <c r="B227" s="112">
        <v>24979358.100000001</v>
      </c>
      <c r="C227" s="112">
        <v>167451367.59999999</v>
      </c>
      <c r="D227" s="112">
        <v>172647099.33000001</v>
      </c>
      <c r="E227" s="113">
        <v>19783626.370000001</v>
      </c>
    </row>
    <row r="228" spans="1:5" ht="21.95" customHeight="1">
      <c r="A228" s="111" t="s">
        <v>570</v>
      </c>
      <c r="B228" s="112">
        <v>23555886.510000002</v>
      </c>
      <c r="C228" s="112">
        <v>103609988.05</v>
      </c>
      <c r="D228" s="112">
        <v>114871259.68000001</v>
      </c>
      <c r="E228" s="113">
        <v>12294614.880000001</v>
      </c>
    </row>
    <row r="229" spans="1:5" ht="21.95" customHeight="1">
      <c r="A229" s="111" t="s">
        <v>571</v>
      </c>
      <c r="B229" s="112">
        <v>43359283.549999997</v>
      </c>
      <c r="C229" s="112">
        <v>191136315.55000001</v>
      </c>
      <c r="D229" s="112">
        <v>211568748.27000001</v>
      </c>
      <c r="E229" s="113">
        <v>22926850.829999998</v>
      </c>
    </row>
    <row r="230" spans="1:5" ht="21.95" customHeight="1">
      <c r="A230" s="111" t="s">
        <v>572</v>
      </c>
      <c r="B230" s="112">
        <v>33442075.670000002</v>
      </c>
      <c r="C230" s="112">
        <v>233488996.56</v>
      </c>
      <c r="D230" s="112">
        <v>209438287.12</v>
      </c>
      <c r="E230" s="113">
        <v>57492785.109999999</v>
      </c>
    </row>
    <row r="231" spans="1:5" ht="21.95" customHeight="1">
      <c r="A231" s="111" t="s">
        <v>573</v>
      </c>
      <c r="B231" s="112">
        <v>56096900.100000001</v>
      </c>
      <c r="C231" s="112">
        <v>449773147.48000002</v>
      </c>
      <c r="D231" s="112">
        <v>452517086.83999997</v>
      </c>
      <c r="E231" s="113">
        <v>53352960.740000002</v>
      </c>
    </row>
    <row r="232" spans="1:5" ht="21.95" customHeight="1">
      <c r="A232" s="111" t="s">
        <v>574</v>
      </c>
      <c r="B232" s="112">
        <v>146145710.16999999</v>
      </c>
      <c r="C232" s="112">
        <v>625802063.53999996</v>
      </c>
      <c r="D232" s="112">
        <v>697614233.24000001</v>
      </c>
      <c r="E232" s="113">
        <v>74333540.469999999</v>
      </c>
    </row>
    <row r="233" spans="1:5" ht="21.95" customHeight="1">
      <c r="A233" s="111" t="s">
        <v>575</v>
      </c>
      <c r="B233" s="112">
        <v>18109049.890000001</v>
      </c>
      <c r="C233" s="112">
        <v>66180849.799999997</v>
      </c>
      <c r="D233" s="112">
        <v>71856159.900000006</v>
      </c>
      <c r="E233" s="113">
        <v>12433739.789999999</v>
      </c>
    </row>
    <row r="234" spans="1:5" ht="21.95" customHeight="1">
      <c r="A234" s="111" t="s">
        <v>576</v>
      </c>
      <c r="B234" s="112">
        <v>57997306.380000003</v>
      </c>
      <c r="C234" s="112">
        <v>465281546.80000001</v>
      </c>
      <c r="D234" s="112">
        <v>468616581.56</v>
      </c>
      <c r="E234" s="113">
        <v>54662271.619999997</v>
      </c>
    </row>
    <row r="235" spans="1:5" ht="21.95" customHeight="1">
      <c r="A235" s="111" t="s">
        <v>577</v>
      </c>
      <c r="B235" s="112">
        <v>22891822.309999999</v>
      </c>
      <c r="C235" s="112">
        <v>165523734.90000001</v>
      </c>
      <c r="D235" s="112">
        <v>168439895.34999999</v>
      </c>
      <c r="E235" s="113">
        <v>19975661.859999999</v>
      </c>
    </row>
    <row r="236" spans="1:5" ht="21.95" customHeight="1">
      <c r="A236" s="111" t="s">
        <v>578</v>
      </c>
      <c r="B236" s="112">
        <v>9229823.8200000003</v>
      </c>
      <c r="C236" s="112">
        <v>78777285.769999996</v>
      </c>
      <c r="D236" s="112">
        <v>78611293.959999993</v>
      </c>
      <c r="E236" s="113">
        <v>9395815.6300000008</v>
      </c>
    </row>
    <row r="237" spans="1:5" ht="21.95" customHeight="1">
      <c r="A237" s="111" t="s">
        <v>579</v>
      </c>
      <c r="B237" s="112">
        <v>10129989.49</v>
      </c>
      <c r="C237" s="112">
        <v>103575779.08</v>
      </c>
      <c r="D237" s="112">
        <v>101519777.45</v>
      </c>
      <c r="E237" s="113">
        <v>12185991.119999999</v>
      </c>
    </row>
    <row r="238" spans="1:5" ht="21.95" customHeight="1">
      <c r="A238" s="111" t="s">
        <v>580</v>
      </c>
      <c r="B238" s="112">
        <v>83456898.510000005</v>
      </c>
      <c r="C238" s="112">
        <v>443105553.79000002</v>
      </c>
      <c r="D238" s="112">
        <v>474888658.98000002</v>
      </c>
      <c r="E238" s="113">
        <v>51673793.32</v>
      </c>
    </row>
    <row r="239" spans="1:5" ht="21.95" customHeight="1">
      <c r="A239" s="111" t="s">
        <v>581</v>
      </c>
      <c r="B239" s="112">
        <v>204599011.19999999</v>
      </c>
      <c r="C239" s="112">
        <v>804138441.24000001</v>
      </c>
      <c r="D239" s="112">
        <v>914573899.24000001</v>
      </c>
      <c r="E239" s="113">
        <v>94163553.200000003</v>
      </c>
    </row>
    <row r="240" spans="1:5" ht="21.95" customHeight="1">
      <c r="A240" s="111" t="s">
        <v>582</v>
      </c>
      <c r="B240" s="112">
        <v>3138962.51</v>
      </c>
      <c r="C240" s="112">
        <v>23681563.390000001</v>
      </c>
      <c r="D240" s="112">
        <v>24151871.91</v>
      </c>
      <c r="E240" s="113">
        <v>2668653.9900000002</v>
      </c>
    </row>
    <row r="241" spans="1:5" ht="21.95" customHeight="1">
      <c r="A241" s="111" t="s">
        <v>583</v>
      </c>
      <c r="B241" s="112">
        <v>79535837.030000001</v>
      </c>
      <c r="C241" s="112">
        <v>617181292.25999999</v>
      </c>
      <c r="D241" s="112">
        <v>622897436.57000005</v>
      </c>
      <c r="E241" s="113">
        <v>73819692.719999999</v>
      </c>
    </row>
    <row r="242" spans="1:5" ht="21.95" customHeight="1">
      <c r="A242" s="111" t="s">
        <v>584</v>
      </c>
      <c r="B242" s="112">
        <v>4361165.74</v>
      </c>
      <c r="C242" s="112">
        <v>0</v>
      </c>
      <c r="D242" s="112">
        <v>0</v>
      </c>
      <c r="E242" s="113">
        <v>4361165.74</v>
      </c>
    </row>
    <row r="243" spans="1:5" ht="21.95" customHeight="1">
      <c r="A243" s="111" t="s">
        <v>585</v>
      </c>
      <c r="B243" s="112">
        <v>105.45</v>
      </c>
      <c r="C243" s="112">
        <v>0</v>
      </c>
      <c r="D243" s="112">
        <v>0</v>
      </c>
      <c r="E243" s="113">
        <v>105.45</v>
      </c>
    </row>
    <row r="244" spans="1:5" ht="21.95" customHeight="1">
      <c r="A244" s="111" t="s">
        <v>586</v>
      </c>
      <c r="B244" s="112">
        <v>9233.84</v>
      </c>
      <c r="C244" s="112">
        <v>140.26</v>
      </c>
      <c r="D244" s="112">
        <v>0</v>
      </c>
      <c r="E244" s="113">
        <v>9374.1</v>
      </c>
    </row>
    <row r="245" spans="1:5" ht="21.95" customHeight="1">
      <c r="A245" s="114" t="s">
        <v>587</v>
      </c>
      <c r="B245" s="115">
        <v>38144.18</v>
      </c>
      <c r="C245" s="115">
        <v>65061.11</v>
      </c>
      <c r="D245" s="115">
        <v>0</v>
      </c>
      <c r="E245" s="116">
        <v>103205.29</v>
      </c>
    </row>
  </sheetData>
  <pageMargins left="0.7" right="0.7" top="0.75" bottom="0.75" header="0.3" footer="0.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29"/>
  <sheetViews>
    <sheetView showGridLines="0" workbookViewId="0">
      <selection activeCell="I19" sqref="I19"/>
    </sheetView>
  </sheetViews>
  <sheetFormatPr defaultRowHeight="12.75"/>
  <cols>
    <col min="1" max="1" width="30" style="81" customWidth="1"/>
    <col min="2" max="5" width="16.7109375" style="81" customWidth="1"/>
    <col min="6" max="6" width="4.7109375" style="81" customWidth="1"/>
    <col min="7" max="7" width="9.140625" style="81"/>
    <col min="8" max="8" width="18.140625" style="81" bestFit="1" customWidth="1"/>
    <col min="9" max="16384" width="9.140625" style="81"/>
  </cols>
  <sheetData>
    <row r="1" spans="1:5" s="91" customFormat="1">
      <c r="A1" s="92" t="s">
        <v>358</v>
      </c>
      <c r="B1"/>
      <c r="C1"/>
      <c r="D1" s="79"/>
      <c r="E1" s="79"/>
    </row>
    <row r="2" spans="1:5" s="91" customFormat="1" ht="15.95" customHeight="1">
      <c r="A2" s="102"/>
      <c r="B2"/>
      <c r="C2"/>
      <c r="D2" s="100"/>
      <c r="E2" s="100"/>
    </row>
    <row r="3" spans="1:5" s="91" customFormat="1" ht="15.95" customHeight="1">
      <c r="A3" s="102"/>
      <c r="B3" s="172" t="s">
        <v>928</v>
      </c>
      <c r="C3" s="96"/>
      <c r="D3" s="103"/>
      <c r="E3" s="100"/>
    </row>
    <row r="4" spans="1:5" s="91" customFormat="1" ht="12.75" customHeight="1">
      <c r="A4" s="100"/>
      <c r="B4" s="130"/>
      <c r="C4" s="130"/>
      <c r="D4" s="100"/>
      <c r="E4" s="100"/>
    </row>
    <row r="5" spans="1:5" ht="21.95" customHeight="1">
      <c r="A5" s="148"/>
      <c r="B5" s="149" t="s">
        <v>886</v>
      </c>
      <c r="C5" s="149" t="s">
        <v>106</v>
      </c>
      <c r="D5" s="149" t="s">
        <v>107</v>
      </c>
      <c r="E5" s="150" t="s">
        <v>108</v>
      </c>
    </row>
    <row r="6" spans="1:5" ht="21.95" customHeight="1">
      <c r="A6" s="161" t="s">
        <v>63</v>
      </c>
      <c r="B6" s="108">
        <v>56060171883.790001</v>
      </c>
      <c r="C6" s="108">
        <v>603774488811.46997</v>
      </c>
      <c r="D6" s="108">
        <v>586007274395.98999</v>
      </c>
      <c r="E6" s="162">
        <v>73827386299.270004</v>
      </c>
    </row>
    <row r="7" spans="1:5" ht="21.95" customHeight="1">
      <c r="A7" s="117" t="s">
        <v>120</v>
      </c>
      <c r="B7" s="109">
        <v>1249624.0900000001</v>
      </c>
      <c r="C7" s="109">
        <v>1925797.25</v>
      </c>
      <c r="D7" s="109">
        <v>2040190.2</v>
      </c>
      <c r="E7" s="118">
        <v>1135231.1399999999</v>
      </c>
    </row>
    <row r="8" spans="1:5" ht="21.95" customHeight="1">
      <c r="A8" s="119" t="s">
        <v>130</v>
      </c>
      <c r="B8" s="120">
        <v>1249624.0900000001</v>
      </c>
      <c r="C8" s="120">
        <v>1925797.25</v>
      </c>
      <c r="D8" s="120">
        <v>2040190.2</v>
      </c>
      <c r="E8" s="121">
        <v>1135231.1399999999</v>
      </c>
    </row>
    <row r="9" spans="1:5" ht="21.95" customHeight="1">
      <c r="A9" s="117" t="s">
        <v>121</v>
      </c>
      <c r="B9" s="109">
        <v>20403864765.16</v>
      </c>
      <c r="C9" s="109">
        <v>14314199379.370001</v>
      </c>
      <c r="D9" s="109">
        <v>17028850510.01</v>
      </c>
      <c r="E9" s="118">
        <v>17689213634.52</v>
      </c>
    </row>
    <row r="10" spans="1:5" ht="21.95" customHeight="1">
      <c r="A10" s="119" t="s">
        <v>131</v>
      </c>
      <c r="B10" s="120">
        <v>877398558.22000003</v>
      </c>
      <c r="C10" s="120">
        <v>19213482.690000001</v>
      </c>
      <c r="D10" s="120">
        <v>896612040.90999997</v>
      </c>
      <c r="E10" s="121">
        <v>0</v>
      </c>
    </row>
    <row r="11" spans="1:5" ht="21.95" customHeight="1">
      <c r="A11" s="119" t="s">
        <v>926</v>
      </c>
      <c r="B11" s="120">
        <v>0</v>
      </c>
      <c r="C11" s="120">
        <v>7149791.5700000003</v>
      </c>
      <c r="D11" s="120">
        <v>0</v>
      </c>
      <c r="E11" s="121">
        <v>7149791.5700000003</v>
      </c>
    </row>
    <row r="12" spans="1:5" ht="21.95" customHeight="1">
      <c r="A12" s="119" t="s">
        <v>908</v>
      </c>
      <c r="B12" s="120">
        <v>0</v>
      </c>
      <c r="C12" s="120">
        <v>10604332.960000001</v>
      </c>
      <c r="D12" s="120">
        <v>10604332.960000001</v>
      </c>
      <c r="E12" s="121">
        <v>0</v>
      </c>
    </row>
    <row r="13" spans="1:5" ht="21.95" customHeight="1">
      <c r="A13" s="119" t="s">
        <v>132</v>
      </c>
      <c r="B13" s="120">
        <v>212016825.44999999</v>
      </c>
      <c r="C13" s="120">
        <v>119912870.59</v>
      </c>
      <c r="D13" s="120">
        <v>283260424.30000001</v>
      </c>
      <c r="E13" s="121">
        <v>48669271.740000002</v>
      </c>
    </row>
    <row r="14" spans="1:5" ht="21.95" customHeight="1">
      <c r="A14" s="119" t="s">
        <v>133</v>
      </c>
      <c r="B14" s="120">
        <v>99242.21</v>
      </c>
      <c r="C14" s="120">
        <v>0</v>
      </c>
      <c r="D14" s="120">
        <v>0</v>
      </c>
      <c r="E14" s="121">
        <v>99242.21</v>
      </c>
    </row>
    <row r="15" spans="1:5" ht="21.95" customHeight="1">
      <c r="A15" s="119" t="s">
        <v>134</v>
      </c>
      <c r="B15" s="120">
        <v>416955910.63999999</v>
      </c>
      <c r="C15" s="120">
        <v>257898473.55000001</v>
      </c>
      <c r="D15" s="120">
        <v>665488701.38999999</v>
      </c>
      <c r="E15" s="121">
        <v>9365682.8000000007</v>
      </c>
    </row>
    <row r="16" spans="1:5" ht="21.95" customHeight="1">
      <c r="A16" s="119" t="s">
        <v>135</v>
      </c>
      <c r="B16" s="120">
        <v>562559762.97000003</v>
      </c>
      <c r="C16" s="120">
        <v>203256802.41</v>
      </c>
      <c r="D16" s="120">
        <v>190558609.06999999</v>
      </c>
      <c r="E16" s="121">
        <v>575257956.30999994</v>
      </c>
    </row>
    <row r="17" spans="1:5" ht="21.95" customHeight="1">
      <c r="A17" s="119" t="s">
        <v>136</v>
      </c>
      <c r="B17" s="120">
        <v>899048742.15999997</v>
      </c>
      <c r="C17" s="120">
        <v>10313780645.110001</v>
      </c>
      <c r="D17" s="120">
        <v>11053228416.77</v>
      </c>
      <c r="E17" s="121">
        <v>159600970.5</v>
      </c>
    </row>
    <row r="18" spans="1:5" ht="21.95" customHeight="1">
      <c r="A18" s="119" t="s">
        <v>137</v>
      </c>
      <c r="B18" s="120">
        <v>674374.93</v>
      </c>
      <c r="C18" s="120">
        <v>473157.4</v>
      </c>
      <c r="D18" s="120">
        <v>588470.42000000004</v>
      </c>
      <c r="E18" s="121">
        <v>559061.91</v>
      </c>
    </row>
    <row r="19" spans="1:5" ht="21.95" customHeight="1">
      <c r="A19" s="119" t="s">
        <v>138</v>
      </c>
      <c r="B19" s="120">
        <v>3168490156.9499998</v>
      </c>
      <c r="C19" s="120">
        <v>1339455194.6300001</v>
      </c>
      <c r="D19" s="120">
        <v>1052759644.0700001</v>
      </c>
      <c r="E19" s="121">
        <v>3455185707.5100002</v>
      </c>
    </row>
    <row r="20" spans="1:5" ht="21.95" customHeight="1">
      <c r="A20" s="119" t="s">
        <v>802</v>
      </c>
      <c r="B20" s="120">
        <v>2500000000</v>
      </c>
      <c r="C20" s="120">
        <v>0</v>
      </c>
      <c r="D20" s="120">
        <v>0</v>
      </c>
      <c r="E20" s="121">
        <v>2500000000</v>
      </c>
    </row>
    <row r="21" spans="1:5" ht="21.95" customHeight="1">
      <c r="A21" s="119" t="s">
        <v>139</v>
      </c>
      <c r="B21" s="120">
        <v>8310613.1299999999</v>
      </c>
      <c r="C21" s="120">
        <v>3636.83</v>
      </c>
      <c r="D21" s="120">
        <v>0</v>
      </c>
      <c r="E21" s="121">
        <v>8314249.96</v>
      </c>
    </row>
    <row r="22" spans="1:5" ht="21.95" customHeight="1">
      <c r="A22" s="119" t="s">
        <v>140</v>
      </c>
      <c r="B22" s="120">
        <v>32586606.370000001</v>
      </c>
      <c r="C22" s="120">
        <v>4261793.1900000004</v>
      </c>
      <c r="D22" s="120">
        <v>0</v>
      </c>
      <c r="E22" s="121">
        <v>36848399.560000002</v>
      </c>
    </row>
    <row r="23" spans="1:5" ht="21.95" customHeight="1">
      <c r="A23" s="119" t="s">
        <v>141</v>
      </c>
      <c r="B23" s="120">
        <v>0</v>
      </c>
      <c r="C23" s="120">
        <v>205018250.81</v>
      </c>
      <c r="D23" s="120">
        <v>205018250.81</v>
      </c>
      <c r="E23" s="121">
        <v>0</v>
      </c>
    </row>
    <row r="24" spans="1:5" ht="21.95" customHeight="1">
      <c r="A24" s="119" t="s">
        <v>142</v>
      </c>
      <c r="B24" s="120">
        <v>725730.62</v>
      </c>
      <c r="C24" s="120">
        <v>36714.67</v>
      </c>
      <c r="D24" s="120">
        <v>762445.29</v>
      </c>
      <c r="E24" s="121">
        <v>0</v>
      </c>
    </row>
    <row r="25" spans="1:5" ht="21.95" customHeight="1">
      <c r="A25" s="119" t="s">
        <v>143</v>
      </c>
      <c r="B25" s="120">
        <v>30747101.129999999</v>
      </c>
      <c r="C25" s="120">
        <v>267500.92</v>
      </c>
      <c r="D25" s="120">
        <v>31014602.050000001</v>
      </c>
      <c r="E25" s="121">
        <v>0</v>
      </c>
    </row>
    <row r="26" spans="1:5" ht="21.95" customHeight="1">
      <c r="A26" s="119" t="s">
        <v>144</v>
      </c>
      <c r="B26" s="120">
        <v>162899929.88</v>
      </c>
      <c r="C26" s="120">
        <v>239366.93</v>
      </c>
      <c r="D26" s="120">
        <v>7010238.6299999999</v>
      </c>
      <c r="E26" s="121">
        <v>156129058.18000001</v>
      </c>
    </row>
    <row r="27" spans="1:5" ht="21.95" customHeight="1">
      <c r="A27" s="119" t="s">
        <v>145</v>
      </c>
      <c r="B27" s="120">
        <v>175167652.38</v>
      </c>
      <c r="C27" s="120">
        <v>69173036</v>
      </c>
      <c r="D27" s="120">
        <v>151278991.38</v>
      </c>
      <c r="E27" s="121">
        <v>93061697</v>
      </c>
    </row>
    <row r="28" spans="1:5" ht="21.95" customHeight="1">
      <c r="A28" s="119" t="s">
        <v>146</v>
      </c>
      <c r="B28" s="120">
        <v>41451406.649999999</v>
      </c>
      <c r="C28" s="120">
        <v>0</v>
      </c>
      <c r="D28" s="120">
        <v>41451406.649999999</v>
      </c>
      <c r="E28" s="121">
        <v>0</v>
      </c>
    </row>
    <row r="29" spans="1:5" ht="21.95" customHeight="1">
      <c r="A29" s="119" t="s">
        <v>373</v>
      </c>
      <c r="B29" s="120">
        <v>73102718.480000004</v>
      </c>
      <c r="C29" s="120">
        <v>911910.36</v>
      </c>
      <c r="D29" s="120">
        <v>0</v>
      </c>
      <c r="E29" s="121">
        <v>74014628.840000004</v>
      </c>
    </row>
    <row r="30" spans="1:5" ht="21.95" customHeight="1">
      <c r="A30" s="119" t="s">
        <v>147</v>
      </c>
      <c r="B30" s="120">
        <v>151882.26999999999</v>
      </c>
      <c r="C30" s="120">
        <v>0</v>
      </c>
      <c r="D30" s="120">
        <v>0</v>
      </c>
      <c r="E30" s="121">
        <v>151882.26999999999</v>
      </c>
    </row>
    <row r="31" spans="1:5" ht="21.95" customHeight="1">
      <c r="A31" s="119" t="s">
        <v>148</v>
      </c>
      <c r="B31" s="120">
        <v>393459.57</v>
      </c>
      <c r="C31" s="120">
        <v>334345.53000000003</v>
      </c>
      <c r="D31" s="120">
        <v>228118.58</v>
      </c>
      <c r="E31" s="121">
        <v>499686.52</v>
      </c>
    </row>
    <row r="32" spans="1:5" ht="21.95" customHeight="1">
      <c r="A32" s="119" t="s">
        <v>149</v>
      </c>
      <c r="B32" s="120">
        <v>15837954.390000001</v>
      </c>
      <c r="C32" s="120">
        <v>1370046.69</v>
      </c>
      <c r="D32" s="120">
        <v>1142742.2</v>
      </c>
      <c r="E32" s="121">
        <v>16065258.880000001</v>
      </c>
    </row>
    <row r="33" spans="1:5" ht="21.95" customHeight="1">
      <c r="A33" s="119" t="s">
        <v>150</v>
      </c>
      <c r="B33" s="120">
        <v>1275032.21</v>
      </c>
      <c r="C33" s="120">
        <v>0</v>
      </c>
      <c r="D33" s="120">
        <v>0</v>
      </c>
      <c r="E33" s="121">
        <v>1275032.21</v>
      </c>
    </row>
    <row r="34" spans="1:5" ht="21.95" customHeight="1">
      <c r="A34" s="119" t="s">
        <v>151</v>
      </c>
      <c r="B34" s="120">
        <v>66274459.920000002</v>
      </c>
      <c r="C34" s="120">
        <v>22732.86</v>
      </c>
      <c r="D34" s="120">
        <v>1503468.37</v>
      </c>
      <c r="E34" s="121">
        <v>64793724.409999996</v>
      </c>
    </row>
    <row r="35" spans="1:5" ht="21.95" customHeight="1">
      <c r="A35" s="119" t="s">
        <v>152</v>
      </c>
      <c r="B35" s="120">
        <v>5097948.22</v>
      </c>
      <c r="C35" s="120">
        <v>1360832.28</v>
      </c>
      <c r="D35" s="120">
        <v>1183672.19</v>
      </c>
      <c r="E35" s="121">
        <v>5275108.3099999996</v>
      </c>
    </row>
    <row r="36" spans="1:5" ht="21.95" customHeight="1">
      <c r="A36" s="119" t="s">
        <v>153</v>
      </c>
      <c r="B36" s="120">
        <v>1076.6500000000001</v>
      </c>
      <c r="C36" s="120">
        <v>0.28999999999999998</v>
      </c>
      <c r="D36" s="120">
        <v>1076.94</v>
      </c>
      <c r="E36" s="121">
        <v>0</v>
      </c>
    </row>
    <row r="37" spans="1:5" ht="21.95" customHeight="1">
      <c r="A37" s="119" t="s">
        <v>154</v>
      </c>
      <c r="B37" s="120">
        <v>260664634.49000001</v>
      </c>
      <c r="C37" s="120">
        <v>265297821.53999999</v>
      </c>
      <c r="D37" s="120">
        <v>102655115.28</v>
      </c>
      <c r="E37" s="121">
        <v>423307340.75</v>
      </c>
    </row>
    <row r="38" spans="1:5" ht="21.95" customHeight="1">
      <c r="A38" s="119" t="s">
        <v>155</v>
      </c>
      <c r="B38" s="120">
        <v>1100000000</v>
      </c>
      <c r="C38" s="120">
        <v>0</v>
      </c>
      <c r="D38" s="120">
        <v>0</v>
      </c>
      <c r="E38" s="121">
        <v>1100000000</v>
      </c>
    </row>
    <row r="39" spans="1:5" ht="21.95" customHeight="1">
      <c r="A39" s="119" t="s">
        <v>156</v>
      </c>
      <c r="B39" s="120">
        <v>723619815.95000005</v>
      </c>
      <c r="C39" s="120">
        <v>38291657.649999999</v>
      </c>
      <c r="D39" s="120">
        <v>96104774.109999999</v>
      </c>
      <c r="E39" s="121">
        <v>665806699.49000001</v>
      </c>
    </row>
    <row r="40" spans="1:5" ht="21.95" customHeight="1">
      <c r="A40" s="119" t="s">
        <v>157</v>
      </c>
      <c r="B40" s="120">
        <v>7514727.3499999996</v>
      </c>
      <c r="C40" s="120">
        <v>8556619.5299999993</v>
      </c>
      <c r="D40" s="120">
        <v>9360066.9000000004</v>
      </c>
      <c r="E40" s="121">
        <v>6711279.9800000004</v>
      </c>
    </row>
    <row r="41" spans="1:5" ht="21.95" customHeight="1">
      <c r="A41" s="119" t="s">
        <v>158</v>
      </c>
      <c r="B41" s="120">
        <v>112180209.66</v>
      </c>
      <c r="C41" s="120">
        <v>462017.12</v>
      </c>
      <c r="D41" s="120">
        <v>14813771.76</v>
      </c>
      <c r="E41" s="121">
        <v>97828455.019999996</v>
      </c>
    </row>
    <row r="42" spans="1:5" ht="21.95" customHeight="1">
      <c r="A42" s="119" t="s">
        <v>159</v>
      </c>
      <c r="B42" s="120">
        <v>718551445.42999995</v>
      </c>
      <c r="C42" s="120">
        <v>22431244.059999999</v>
      </c>
      <c r="D42" s="120">
        <v>29369295.170000002</v>
      </c>
      <c r="E42" s="121">
        <v>711613394.32000005</v>
      </c>
    </row>
    <row r="43" spans="1:5" ht="21.95" customHeight="1">
      <c r="A43" s="119" t="s">
        <v>160</v>
      </c>
      <c r="B43" s="120">
        <v>614653.76</v>
      </c>
      <c r="C43" s="120">
        <v>0</v>
      </c>
      <c r="D43" s="120">
        <v>614653.76</v>
      </c>
      <c r="E43" s="121">
        <v>0</v>
      </c>
    </row>
    <row r="44" spans="1:5" ht="21.95" customHeight="1">
      <c r="A44" s="119" t="s">
        <v>895</v>
      </c>
      <c r="B44" s="120">
        <v>0</v>
      </c>
      <c r="C44" s="120">
        <v>0.16</v>
      </c>
      <c r="D44" s="120">
        <v>0</v>
      </c>
      <c r="E44" s="121">
        <v>0.16</v>
      </c>
    </row>
    <row r="45" spans="1:5" ht="21.95" customHeight="1">
      <c r="A45" s="119" t="s">
        <v>163</v>
      </c>
      <c r="B45" s="120">
        <v>764663.74</v>
      </c>
      <c r="C45" s="120">
        <v>0</v>
      </c>
      <c r="D45" s="120">
        <v>0</v>
      </c>
      <c r="E45" s="121">
        <v>764663.74</v>
      </c>
    </row>
    <row r="46" spans="1:5" ht="21.95" customHeight="1">
      <c r="A46" s="119" t="s">
        <v>164</v>
      </c>
      <c r="B46" s="120">
        <v>48165707.68</v>
      </c>
      <c r="C46" s="120">
        <v>60965832.859999999</v>
      </c>
      <c r="D46" s="120">
        <v>64243929.189999998</v>
      </c>
      <c r="E46" s="121">
        <v>44887611.350000001</v>
      </c>
    </row>
    <row r="47" spans="1:5" ht="21.95" customHeight="1">
      <c r="A47" s="119" t="s">
        <v>165</v>
      </c>
      <c r="B47" s="120">
        <v>440520.29</v>
      </c>
      <c r="C47" s="120">
        <v>0</v>
      </c>
      <c r="D47" s="120">
        <v>440520.29</v>
      </c>
      <c r="E47" s="121">
        <v>0</v>
      </c>
    </row>
    <row r="48" spans="1:5" ht="21.95" customHeight="1">
      <c r="A48" s="119" t="s">
        <v>166</v>
      </c>
      <c r="B48" s="120">
        <v>566994624.17999995</v>
      </c>
      <c r="C48" s="120">
        <v>5010</v>
      </c>
      <c r="D48" s="120">
        <v>535153209.44</v>
      </c>
      <c r="E48" s="121">
        <v>31846424.739999998</v>
      </c>
    </row>
    <row r="49" spans="1:5" ht="21.95" customHeight="1">
      <c r="A49" s="119" t="s">
        <v>167</v>
      </c>
      <c r="B49" s="120">
        <v>1454382.79</v>
      </c>
      <c r="C49" s="120">
        <v>1276510.6399999999</v>
      </c>
      <c r="D49" s="120">
        <v>1509315.44</v>
      </c>
      <c r="E49" s="121">
        <v>1221577.99</v>
      </c>
    </row>
    <row r="50" spans="1:5" ht="21.95" customHeight="1">
      <c r="A50" s="119" t="s">
        <v>168</v>
      </c>
      <c r="B50" s="120">
        <v>123733916.42</v>
      </c>
      <c r="C50" s="120">
        <v>5107.08</v>
      </c>
      <c r="D50" s="120">
        <v>42837588.850000001</v>
      </c>
      <c r="E50" s="121">
        <v>80901434.650000006</v>
      </c>
    </row>
    <row r="51" spans="1:5" ht="21.95" customHeight="1">
      <c r="A51" s="119" t="s">
        <v>169</v>
      </c>
      <c r="B51" s="120">
        <v>2275546897.8400002</v>
      </c>
      <c r="C51" s="120">
        <v>871554343.63</v>
      </c>
      <c r="D51" s="120">
        <v>643081493.61000001</v>
      </c>
      <c r="E51" s="121">
        <v>2504019747.8600001</v>
      </c>
    </row>
    <row r="52" spans="1:5" ht="21.95" customHeight="1">
      <c r="A52" s="119" t="s">
        <v>170</v>
      </c>
      <c r="B52" s="120">
        <v>2276492605.8200002</v>
      </c>
      <c r="C52" s="120">
        <v>127768919.04000001</v>
      </c>
      <c r="D52" s="120">
        <v>212335888.38999999</v>
      </c>
      <c r="E52" s="121">
        <v>2191925636.4699998</v>
      </c>
    </row>
    <row r="53" spans="1:5" ht="21.95" customHeight="1">
      <c r="A53" s="119" t="s">
        <v>171</v>
      </c>
      <c r="B53" s="120">
        <v>14959021.51</v>
      </c>
      <c r="C53" s="120">
        <v>0.13</v>
      </c>
      <c r="D53" s="120">
        <v>2310079.89</v>
      </c>
      <c r="E53" s="121">
        <v>12648941.75</v>
      </c>
    </row>
    <row r="54" spans="1:5" ht="21.95" customHeight="1">
      <c r="A54" s="119" t="s">
        <v>172</v>
      </c>
      <c r="B54" s="120">
        <v>3468307.64</v>
      </c>
      <c r="C54" s="120">
        <v>17930.3</v>
      </c>
      <c r="D54" s="120">
        <v>2511100.08</v>
      </c>
      <c r="E54" s="121">
        <v>975137.86</v>
      </c>
    </row>
    <row r="55" spans="1:5" ht="21.95" customHeight="1">
      <c r="A55" s="119" t="s">
        <v>173</v>
      </c>
      <c r="B55" s="120">
        <v>2144917.2599999998</v>
      </c>
      <c r="C55" s="120">
        <v>2218958.3199999998</v>
      </c>
      <c r="D55" s="120">
        <v>3414389.87</v>
      </c>
      <c r="E55" s="121">
        <v>949485.71</v>
      </c>
    </row>
    <row r="56" spans="1:5" ht="21.95" customHeight="1">
      <c r="A56" s="119" t="s">
        <v>175</v>
      </c>
      <c r="B56" s="120">
        <v>1662945780.8900001</v>
      </c>
      <c r="C56" s="120">
        <v>0</v>
      </c>
      <c r="D56" s="120">
        <v>522093325.16000003</v>
      </c>
      <c r="E56" s="121">
        <v>1140852455.73</v>
      </c>
    </row>
    <row r="57" spans="1:5" ht="21.95" customHeight="1">
      <c r="A57" s="119" t="s">
        <v>176</v>
      </c>
      <c r="B57" s="120">
        <v>1229301348.1700001</v>
      </c>
      <c r="C57" s="120">
        <v>0</v>
      </c>
      <c r="D57" s="120">
        <v>0</v>
      </c>
      <c r="E57" s="121">
        <v>1229301348.1700001</v>
      </c>
    </row>
    <row r="58" spans="1:5" ht="21.95" customHeight="1">
      <c r="A58" s="119" t="s">
        <v>177</v>
      </c>
      <c r="B58" s="120">
        <v>5539438.8899999997</v>
      </c>
      <c r="C58" s="120">
        <v>360602489.04000002</v>
      </c>
      <c r="D58" s="120">
        <v>134806339.84</v>
      </c>
      <c r="E58" s="121">
        <v>231335588.09</v>
      </c>
    </row>
    <row r="59" spans="1:5" ht="21.95" customHeight="1">
      <c r="A59" s="119" t="s">
        <v>812</v>
      </c>
      <c r="B59" s="120">
        <v>17500000</v>
      </c>
      <c r="C59" s="120">
        <v>0</v>
      </c>
      <c r="D59" s="120">
        <v>17500000</v>
      </c>
      <c r="E59" s="121">
        <v>0</v>
      </c>
    </row>
    <row r="60" spans="1:5" ht="21.95" customHeight="1">
      <c r="A60" s="117" t="s">
        <v>122</v>
      </c>
      <c r="B60" s="109">
        <v>20321575.620000001</v>
      </c>
      <c r="C60" s="109">
        <v>18542599.469999999</v>
      </c>
      <c r="D60" s="109">
        <v>30202838.52</v>
      </c>
      <c r="E60" s="118">
        <v>8661336.5700000003</v>
      </c>
    </row>
    <row r="61" spans="1:5" ht="21.95" customHeight="1">
      <c r="A61" s="119" t="s">
        <v>178</v>
      </c>
      <c r="B61" s="120">
        <v>20321575.620000001</v>
      </c>
      <c r="C61" s="120">
        <v>18542599.469999999</v>
      </c>
      <c r="D61" s="120">
        <v>30202838.52</v>
      </c>
      <c r="E61" s="121">
        <v>8661336.5700000003</v>
      </c>
    </row>
    <row r="62" spans="1:5" ht="21.95" customHeight="1">
      <c r="A62" s="117" t="s">
        <v>125</v>
      </c>
      <c r="B62" s="109">
        <v>5850471844.4799995</v>
      </c>
      <c r="C62" s="109">
        <v>2640276256.0900002</v>
      </c>
      <c r="D62" s="109">
        <v>2495684923.77</v>
      </c>
      <c r="E62" s="118">
        <v>5995063176.8000002</v>
      </c>
    </row>
    <row r="63" spans="1:5" ht="21.95" customHeight="1">
      <c r="A63" s="119" t="s">
        <v>896</v>
      </c>
      <c r="B63" s="120">
        <v>290006.44</v>
      </c>
      <c r="C63" s="120">
        <v>622013.25</v>
      </c>
      <c r="D63" s="120">
        <v>714795.57</v>
      </c>
      <c r="E63" s="121">
        <v>197224.12</v>
      </c>
    </row>
    <row r="64" spans="1:5" ht="21.95" customHeight="1">
      <c r="A64" s="119" t="s">
        <v>179</v>
      </c>
      <c r="B64" s="120">
        <v>3832</v>
      </c>
      <c r="C64" s="120">
        <v>51518.6</v>
      </c>
      <c r="D64" s="120">
        <v>40993.42</v>
      </c>
      <c r="E64" s="121">
        <v>14357.18</v>
      </c>
    </row>
    <row r="65" spans="1:5" ht="21.95" customHeight="1">
      <c r="A65" s="119" t="s">
        <v>180</v>
      </c>
      <c r="B65" s="120">
        <v>1608394994.6900001</v>
      </c>
      <c r="C65" s="120">
        <v>2112119327.3</v>
      </c>
      <c r="D65" s="120">
        <v>1691795389.8</v>
      </c>
      <c r="E65" s="121">
        <v>2028718932.1900001</v>
      </c>
    </row>
    <row r="66" spans="1:5" ht="21.95" customHeight="1">
      <c r="A66" s="119" t="s">
        <v>913</v>
      </c>
      <c r="B66" s="120">
        <v>0</v>
      </c>
      <c r="C66" s="120">
        <v>4095576.83</v>
      </c>
      <c r="D66" s="120">
        <v>3518748.11</v>
      </c>
      <c r="E66" s="121">
        <v>576828.72</v>
      </c>
    </row>
    <row r="67" spans="1:5" ht="21.95" customHeight="1">
      <c r="A67" s="119" t="s">
        <v>932</v>
      </c>
      <c r="B67" s="120">
        <v>0</v>
      </c>
      <c r="C67" s="120">
        <v>300955.90999999997</v>
      </c>
      <c r="D67" s="120">
        <v>0</v>
      </c>
      <c r="E67" s="121">
        <v>300955.90999999997</v>
      </c>
    </row>
    <row r="68" spans="1:5" ht="21.95" customHeight="1">
      <c r="A68" s="119" t="s">
        <v>371</v>
      </c>
      <c r="B68" s="120">
        <v>162560436.34999999</v>
      </c>
      <c r="C68" s="120">
        <v>0</v>
      </c>
      <c r="D68" s="120">
        <v>162560436.34999999</v>
      </c>
      <c r="E68" s="121">
        <v>0</v>
      </c>
    </row>
    <row r="69" spans="1:5" ht="21.95" customHeight="1">
      <c r="A69" s="119" t="s">
        <v>161</v>
      </c>
      <c r="B69" s="120">
        <v>2312204287.48</v>
      </c>
      <c r="C69" s="120">
        <v>111639230.44</v>
      </c>
      <c r="D69" s="120">
        <v>58782927.090000004</v>
      </c>
      <c r="E69" s="121">
        <v>2365060590.8299999</v>
      </c>
    </row>
    <row r="70" spans="1:5" ht="21.95" customHeight="1">
      <c r="A70" s="119" t="s">
        <v>162</v>
      </c>
      <c r="B70" s="120">
        <v>1767018287.52</v>
      </c>
      <c r="C70" s="120">
        <v>411447633.75999999</v>
      </c>
      <c r="D70" s="120">
        <v>578271633.42999995</v>
      </c>
      <c r="E70" s="121">
        <v>1600194287.8499999</v>
      </c>
    </row>
    <row r="71" spans="1:5" ht="21.95" customHeight="1">
      <c r="A71" s="117" t="s">
        <v>182</v>
      </c>
      <c r="B71" s="109">
        <v>9300245616.3899994</v>
      </c>
      <c r="C71" s="109">
        <v>451594815765.53003</v>
      </c>
      <c r="D71" s="109">
        <v>435843435141.83002</v>
      </c>
      <c r="E71" s="118">
        <v>25051626240.09</v>
      </c>
    </row>
    <row r="72" spans="1:5" ht="21.95" customHeight="1">
      <c r="A72" s="119" t="s">
        <v>183</v>
      </c>
      <c r="B72" s="120">
        <v>9259219146.6700001</v>
      </c>
      <c r="C72" s="120">
        <v>451381778489.46997</v>
      </c>
      <c r="D72" s="120">
        <v>435634883706.12</v>
      </c>
      <c r="E72" s="121">
        <v>25006113930.02</v>
      </c>
    </row>
    <row r="73" spans="1:5" ht="21.95" customHeight="1">
      <c r="A73" s="119" t="s">
        <v>184</v>
      </c>
      <c r="B73" s="120">
        <v>40896306.369999997</v>
      </c>
      <c r="C73" s="120">
        <v>210501404.36000001</v>
      </c>
      <c r="D73" s="120">
        <v>205980135.16</v>
      </c>
      <c r="E73" s="121">
        <v>45417575.57</v>
      </c>
    </row>
    <row r="74" spans="1:5" ht="21.95" customHeight="1">
      <c r="A74" s="119" t="s">
        <v>185</v>
      </c>
      <c r="B74" s="120">
        <v>130163.35</v>
      </c>
      <c r="C74" s="120">
        <v>2535871.7000000002</v>
      </c>
      <c r="D74" s="120">
        <v>2571300.5499999998</v>
      </c>
      <c r="E74" s="121">
        <v>94734.5</v>
      </c>
    </row>
    <row r="75" spans="1:5" ht="21.95" customHeight="1">
      <c r="A75" s="117" t="s">
        <v>105</v>
      </c>
      <c r="B75" s="109">
        <v>783948955.00999999</v>
      </c>
      <c r="C75" s="109">
        <v>153388876.66999999</v>
      </c>
      <c r="D75" s="109">
        <v>150913762.59</v>
      </c>
      <c r="E75" s="118">
        <v>786424069.09000003</v>
      </c>
    </row>
    <row r="76" spans="1:5" ht="21.95" customHeight="1">
      <c r="A76" s="119" t="s">
        <v>186</v>
      </c>
      <c r="B76" s="120">
        <v>5695256.9400000004</v>
      </c>
      <c r="C76" s="120">
        <v>2025743.66</v>
      </c>
      <c r="D76" s="120">
        <v>2730932.95</v>
      </c>
      <c r="E76" s="121">
        <v>4990067.6500000004</v>
      </c>
    </row>
    <row r="77" spans="1:5" ht="21.95" customHeight="1">
      <c r="A77" s="119" t="s">
        <v>187</v>
      </c>
      <c r="B77" s="120">
        <v>1500659.51</v>
      </c>
      <c r="C77" s="120">
        <v>1176524.71</v>
      </c>
      <c r="D77" s="120">
        <v>316959.40000000002</v>
      </c>
      <c r="E77" s="121">
        <v>2360224.8199999998</v>
      </c>
    </row>
    <row r="78" spans="1:5" ht="21.95" customHeight="1">
      <c r="A78" s="119" t="s">
        <v>188</v>
      </c>
      <c r="B78" s="120">
        <v>216436335.71000001</v>
      </c>
      <c r="C78" s="120">
        <v>46989964.770000003</v>
      </c>
      <c r="D78" s="120">
        <v>35613822.729999997</v>
      </c>
      <c r="E78" s="121">
        <v>227812477.75</v>
      </c>
    </row>
    <row r="79" spans="1:5" ht="21.95" customHeight="1">
      <c r="A79" s="119" t="s">
        <v>189</v>
      </c>
      <c r="B79" s="120">
        <v>306805365.08999997</v>
      </c>
      <c r="C79" s="120">
        <v>19732418.390000001</v>
      </c>
      <c r="D79" s="120">
        <v>25116742.93</v>
      </c>
      <c r="E79" s="121">
        <v>301421040.55000001</v>
      </c>
    </row>
    <row r="80" spans="1:5" ht="21.95" customHeight="1">
      <c r="A80" s="119" t="s">
        <v>190</v>
      </c>
      <c r="B80" s="120">
        <v>29661308.559999999</v>
      </c>
      <c r="C80" s="120">
        <v>51731243.219999999</v>
      </c>
      <c r="D80" s="120">
        <v>8350157.0800000001</v>
      </c>
      <c r="E80" s="121">
        <v>73042394.700000003</v>
      </c>
    </row>
    <row r="81" spans="1:5" ht="21.95" customHeight="1">
      <c r="A81" s="119" t="s">
        <v>191</v>
      </c>
      <c r="B81" s="120">
        <v>1829055.88</v>
      </c>
      <c r="C81" s="120">
        <v>0</v>
      </c>
      <c r="D81" s="120">
        <v>0</v>
      </c>
      <c r="E81" s="121">
        <v>1829055.88</v>
      </c>
    </row>
    <row r="82" spans="1:5" ht="21.95" customHeight="1">
      <c r="A82" s="119" t="s">
        <v>162</v>
      </c>
      <c r="B82" s="120">
        <v>1953657.97</v>
      </c>
      <c r="C82" s="120">
        <v>0</v>
      </c>
      <c r="D82" s="120">
        <v>0</v>
      </c>
      <c r="E82" s="121">
        <v>1953657.97</v>
      </c>
    </row>
    <row r="83" spans="1:5" ht="21.95" customHeight="1">
      <c r="A83" s="119" t="s">
        <v>192</v>
      </c>
      <c r="B83" s="120">
        <v>77938426.640000001</v>
      </c>
      <c r="C83" s="120">
        <v>1269.19</v>
      </c>
      <c r="D83" s="120">
        <v>0</v>
      </c>
      <c r="E83" s="121">
        <v>77939695.829999998</v>
      </c>
    </row>
    <row r="84" spans="1:5" ht="21.95" customHeight="1">
      <c r="A84" s="119" t="s">
        <v>193</v>
      </c>
      <c r="B84" s="120">
        <v>81260179.340000004</v>
      </c>
      <c r="C84" s="120">
        <v>28355376.32</v>
      </c>
      <c r="D84" s="120">
        <v>60302476.32</v>
      </c>
      <c r="E84" s="121">
        <v>49313079.340000004</v>
      </c>
    </row>
    <row r="85" spans="1:5" ht="21.95" customHeight="1">
      <c r="A85" s="119" t="s">
        <v>172</v>
      </c>
      <c r="B85" s="120">
        <v>60868709.369999997</v>
      </c>
      <c r="C85" s="120">
        <v>3376336.41</v>
      </c>
      <c r="D85" s="120">
        <v>18482671.18</v>
      </c>
      <c r="E85" s="121">
        <v>45762374.600000001</v>
      </c>
    </row>
    <row r="86" spans="1:5" ht="21.95" customHeight="1">
      <c r="A86" s="117" t="s">
        <v>128</v>
      </c>
      <c r="B86" s="109">
        <v>17381554927.240002</v>
      </c>
      <c r="C86" s="109">
        <v>134446603433.95</v>
      </c>
      <c r="D86" s="109">
        <v>129810379097.02</v>
      </c>
      <c r="E86" s="118">
        <v>22017779264.169998</v>
      </c>
    </row>
    <row r="87" spans="1:5" ht="21.95" customHeight="1">
      <c r="A87" s="119" t="s">
        <v>194</v>
      </c>
      <c r="B87" s="120">
        <v>7842045.1200000001</v>
      </c>
      <c r="C87" s="120">
        <v>59.28</v>
      </c>
      <c r="D87" s="120">
        <v>183624.02</v>
      </c>
      <c r="E87" s="121">
        <v>7658480.3799999999</v>
      </c>
    </row>
    <row r="88" spans="1:5" ht="21.95" customHeight="1">
      <c r="A88" s="119" t="s">
        <v>195</v>
      </c>
      <c r="B88" s="120">
        <v>785646674.13999999</v>
      </c>
      <c r="C88" s="120">
        <v>3242073149.9000001</v>
      </c>
      <c r="D88" s="120">
        <v>2948844547.3800001</v>
      </c>
      <c r="E88" s="121">
        <v>1078875276.6600001</v>
      </c>
    </row>
    <row r="89" spans="1:5" ht="21.95" customHeight="1">
      <c r="A89" s="119" t="s">
        <v>196</v>
      </c>
      <c r="B89" s="120">
        <v>16586555898.43</v>
      </c>
      <c r="C89" s="120">
        <v>131171374778.84</v>
      </c>
      <c r="D89" s="120">
        <v>126850350925.62</v>
      </c>
      <c r="E89" s="121">
        <v>20907579751.650002</v>
      </c>
    </row>
    <row r="90" spans="1:5" ht="21.95" customHeight="1">
      <c r="A90" s="119" t="s">
        <v>197</v>
      </c>
      <c r="B90" s="120">
        <v>1510309.55</v>
      </c>
      <c r="C90" s="120">
        <v>33155445.93</v>
      </c>
      <c r="D90" s="120">
        <v>11000000</v>
      </c>
      <c r="E90" s="121">
        <v>23665755.48</v>
      </c>
    </row>
    <row r="91" spans="1:5" ht="21.95" customHeight="1">
      <c r="A91" s="117" t="s">
        <v>198</v>
      </c>
      <c r="B91" s="109">
        <v>1586085064.3800001</v>
      </c>
      <c r="C91" s="109">
        <v>499256878.38999999</v>
      </c>
      <c r="D91" s="109">
        <v>402170321.87</v>
      </c>
      <c r="E91" s="118">
        <v>1683171620.9000001</v>
      </c>
    </row>
    <row r="92" spans="1:5" ht="21.95" customHeight="1">
      <c r="A92" s="119" t="s">
        <v>199</v>
      </c>
      <c r="B92" s="120">
        <v>3172882.44</v>
      </c>
      <c r="C92" s="120">
        <v>4693305.5999999996</v>
      </c>
      <c r="D92" s="120">
        <v>743145.83</v>
      </c>
      <c r="E92" s="121">
        <v>7123042.21</v>
      </c>
    </row>
    <row r="93" spans="1:5" ht="21.95" customHeight="1">
      <c r="A93" s="119" t="s">
        <v>200</v>
      </c>
      <c r="B93" s="120">
        <v>1275290.58</v>
      </c>
      <c r="C93" s="120">
        <v>1176437.01</v>
      </c>
      <c r="D93" s="120">
        <v>1198643.8899999999</v>
      </c>
      <c r="E93" s="121">
        <v>1253083.7</v>
      </c>
    </row>
    <row r="94" spans="1:5" ht="21.95" customHeight="1">
      <c r="A94" s="119" t="s">
        <v>363</v>
      </c>
      <c r="B94" s="120">
        <v>4372457.5199999996</v>
      </c>
      <c r="C94" s="120">
        <v>4954839.83</v>
      </c>
      <c r="D94" s="120">
        <v>3744483.96</v>
      </c>
      <c r="E94" s="121">
        <v>5582813.3899999997</v>
      </c>
    </row>
    <row r="95" spans="1:5" ht="21.95" customHeight="1">
      <c r="A95" s="119" t="s">
        <v>201</v>
      </c>
      <c r="B95" s="120">
        <v>53412886.509999998</v>
      </c>
      <c r="C95" s="120">
        <v>6049814.8399999999</v>
      </c>
      <c r="D95" s="120">
        <v>14674602.220000001</v>
      </c>
      <c r="E95" s="121">
        <v>44788099.130000003</v>
      </c>
    </row>
    <row r="96" spans="1:5" ht="21.95" customHeight="1">
      <c r="A96" s="119" t="s">
        <v>202</v>
      </c>
      <c r="B96" s="120">
        <v>841292.41</v>
      </c>
      <c r="C96" s="120">
        <v>0</v>
      </c>
      <c r="D96" s="120">
        <v>0</v>
      </c>
      <c r="E96" s="121">
        <v>841292.41</v>
      </c>
    </row>
    <row r="97" spans="1:5" ht="21.95" customHeight="1">
      <c r="A97" s="119" t="s">
        <v>372</v>
      </c>
      <c r="B97" s="120">
        <v>12940958.24</v>
      </c>
      <c r="C97" s="120">
        <v>3000000</v>
      </c>
      <c r="D97" s="120">
        <v>341616.5</v>
      </c>
      <c r="E97" s="121">
        <v>15599341.74</v>
      </c>
    </row>
    <row r="98" spans="1:5" ht="21.95" customHeight="1">
      <c r="A98" s="119" t="s">
        <v>203</v>
      </c>
      <c r="B98" s="120">
        <v>118.79</v>
      </c>
      <c r="C98" s="120">
        <v>0</v>
      </c>
      <c r="D98" s="120">
        <v>0</v>
      </c>
      <c r="E98" s="121">
        <v>118.79</v>
      </c>
    </row>
    <row r="99" spans="1:5" ht="21.95" customHeight="1">
      <c r="A99" s="119" t="s">
        <v>204</v>
      </c>
      <c r="B99" s="120">
        <v>51179.28</v>
      </c>
      <c r="C99" s="120">
        <v>0</v>
      </c>
      <c r="D99" s="120">
        <v>0</v>
      </c>
      <c r="E99" s="121">
        <v>51179.28</v>
      </c>
    </row>
    <row r="100" spans="1:5" ht="21.95" customHeight="1">
      <c r="A100" s="119" t="s">
        <v>205</v>
      </c>
      <c r="B100" s="120">
        <v>133057.35</v>
      </c>
      <c r="C100" s="120">
        <v>0</v>
      </c>
      <c r="D100" s="120">
        <v>133057.35</v>
      </c>
      <c r="E100" s="121">
        <v>0</v>
      </c>
    </row>
    <row r="101" spans="1:5" ht="21.95" customHeight="1">
      <c r="A101" s="119" t="s">
        <v>206</v>
      </c>
      <c r="B101" s="120">
        <v>2481015.38</v>
      </c>
      <c r="C101" s="120">
        <v>7531665.7599999998</v>
      </c>
      <c r="D101" s="120">
        <v>8429709.6899999995</v>
      </c>
      <c r="E101" s="121">
        <v>1582971.45</v>
      </c>
    </row>
    <row r="102" spans="1:5" ht="21.95" customHeight="1">
      <c r="A102" s="119" t="s">
        <v>207</v>
      </c>
      <c r="B102" s="120">
        <v>4911894.67</v>
      </c>
      <c r="C102" s="120">
        <v>5316585.49</v>
      </c>
      <c r="D102" s="120">
        <v>3775737.86</v>
      </c>
      <c r="E102" s="121">
        <v>6452742.2999999998</v>
      </c>
    </row>
    <row r="103" spans="1:5" ht="21.95" customHeight="1">
      <c r="A103" s="119" t="s">
        <v>208</v>
      </c>
      <c r="B103" s="120">
        <v>745915.24</v>
      </c>
      <c r="C103" s="120">
        <v>2980092.17</v>
      </c>
      <c r="D103" s="120">
        <v>544992.59</v>
      </c>
      <c r="E103" s="121">
        <v>3181014.82</v>
      </c>
    </row>
    <row r="104" spans="1:5" ht="21.95" customHeight="1">
      <c r="A104" s="119" t="s">
        <v>209</v>
      </c>
      <c r="B104" s="120">
        <v>15900213.560000001</v>
      </c>
      <c r="C104" s="120">
        <v>0</v>
      </c>
      <c r="D104" s="120">
        <v>0</v>
      </c>
      <c r="E104" s="121">
        <v>15900213.560000001</v>
      </c>
    </row>
    <row r="105" spans="1:5" ht="21.95" customHeight="1">
      <c r="A105" s="119" t="s">
        <v>210</v>
      </c>
      <c r="B105" s="120">
        <v>596073.55000000005</v>
      </c>
      <c r="C105" s="120">
        <v>0</v>
      </c>
      <c r="D105" s="120">
        <v>0</v>
      </c>
      <c r="E105" s="121">
        <v>596073.55000000005</v>
      </c>
    </row>
    <row r="106" spans="1:5" ht="21.95" customHeight="1">
      <c r="A106" s="119" t="s">
        <v>211</v>
      </c>
      <c r="B106" s="120">
        <v>777907.37</v>
      </c>
      <c r="C106" s="120">
        <v>3261.59</v>
      </c>
      <c r="D106" s="120">
        <v>654053.17000000004</v>
      </c>
      <c r="E106" s="121">
        <v>127115.79</v>
      </c>
    </row>
    <row r="107" spans="1:5" ht="21.95" customHeight="1">
      <c r="A107" s="119" t="s">
        <v>212</v>
      </c>
      <c r="B107" s="120">
        <v>774.4</v>
      </c>
      <c r="C107" s="120">
        <v>0</v>
      </c>
      <c r="D107" s="120">
        <v>0</v>
      </c>
      <c r="E107" s="121">
        <v>774.4</v>
      </c>
    </row>
    <row r="108" spans="1:5" ht="21.95" customHeight="1">
      <c r="A108" s="119" t="s">
        <v>369</v>
      </c>
      <c r="B108" s="120">
        <v>20.16</v>
      </c>
      <c r="C108" s="120">
        <v>0</v>
      </c>
      <c r="D108" s="120">
        <v>20.16</v>
      </c>
      <c r="E108" s="121">
        <v>0</v>
      </c>
    </row>
    <row r="109" spans="1:5" ht="21.95" customHeight="1">
      <c r="A109" s="119" t="s">
        <v>213</v>
      </c>
      <c r="B109" s="120">
        <v>110278.55</v>
      </c>
      <c r="C109" s="120">
        <v>0</v>
      </c>
      <c r="D109" s="120">
        <v>93173.85</v>
      </c>
      <c r="E109" s="121">
        <v>17104.7</v>
      </c>
    </row>
    <row r="110" spans="1:5" ht="21.95" customHeight="1">
      <c r="A110" s="119" t="s">
        <v>214</v>
      </c>
      <c r="B110" s="120">
        <v>629455.61</v>
      </c>
      <c r="C110" s="120">
        <v>0</v>
      </c>
      <c r="D110" s="120">
        <v>0</v>
      </c>
      <c r="E110" s="121">
        <v>629455.61</v>
      </c>
    </row>
    <row r="111" spans="1:5" ht="21.95" customHeight="1">
      <c r="A111" s="119" t="s">
        <v>215</v>
      </c>
      <c r="B111" s="120">
        <v>1892865.98</v>
      </c>
      <c r="C111" s="120">
        <v>0</v>
      </c>
      <c r="D111" s="120">
        <v>0</v>
      </c>
      <c r="E111" s="121">
        <v>1892865.98</v>
      </c>
    </row>
    <row r="112" spans="1:5" ht="21.95" customHeight="1">
      <c r="A112" s="119" t="s">
        <v>374</v>
      </c>
      <c r="B112" s="120">
        <v>243054876.49000001</v>
      </c>
      <c r="C112" s="120">
        <v>477503.58</v>
      </c>
      <c r="D112" s="120">
        <v>46296819.890000001</v>
      </c>
      <c r="E112" s="121">
        <v>197235560.18000001</v>
      </c>
    </row>
    <row r="113" spans="1:5" ht="21.95" customHeight="1">
      <c r="A113" s="119" t="s">
        <v>216</v>
      </c>
      <c r="B113" s="120">
        <v>5295941.54</v>
      </c>
      <c r="C113" s="120">
        <v>0</v>
      </c>
      <c r="D113" s="120">
        <v>44033.96</v>
      </c>
      <c r="E113" s="121">
        <v>5251907.58</v>
      </c>
    </row>
    <row r="114" spans="1:5" ht="21.95" customHeight="1">
      <c r="A114" s="119" t="s">
        <v>217</v>
      </c>
      <c r="B114" s="120">
        <v>6740436.75</v>
      </c>
      <c r="C114" s="120">
        <v>3079051.42</v>
      </c>
      <c r="D114" s="120">
        <v>4357687.57</v>
      </c>
      <c r="E114" s="121">
        <v>5461800.5999999996</v>
      </c>
    </row>
    <row r="115" spans="1:5" ht="21.95" customHeight="1">
      <c r="A115" s="119" t="s">
        <v>218</v>
      </c>
      <c r="B115" s="120">
        <v>950.42</v>
      </c>
      <c r="C115" s="120">
        <v>0</v>
      </c>
      <c r="D115" s="120">
        <v>0</v>
      </c>
      <c r="E115" s="121">
        <v>950.42</v>
      </c>
    </row>
    <row r="116" spans="1:5" ht="21.95" customHeight="1">
      <c r="A116" s="119" t="s">
        <v>219</v>
      </c>
      <c r="B116" s="120">
        <v>9300.0499999999993</v>
      </c>
      <c r="C116" s="120">
        <v>113494.08</v>
      </c>
      <c r="D116" s="120">
        <v>0</v>
      </c>
      <c r="E116" s="121">
        <v>122794.13</v>
      </c>
    </row>
    <row r="117" spans="1:5" ht="21.95" customHeight="1">
      <c r="A117" s="119" t="s">
        <v>220</v>
      </c>
      <c r="B117" s="120">
        <v>4363703.97</v>
      </c>
      <c r="C117" s="120">
        <v>420000</v>
      </c>
      <c r="D117" s="120">
        <v>1184398.94</v>
      </c>
      <c r="E117" s="121">
        <v>3599305.03</v>
      </c>
    </row>
    <row r="118" spans="1:5" ht="21.95" customHeight="1">
      <c r="A118" s="119" t="s">
        <v>221</v>
      </c>
      <c r="B118" s="120">
        <v>14141435</v>
      </c>
      <c r="C118" s="120">
        <v>5569.02</v>
      </c>
      <c r="D118" s="120">
        <v>23616.69</v>
      </c>
      <c r="E118" s="121">
        <v>14123387.33</v>
      </c>
    </row>
    <row r="119" spans="1:5" ht="21.95" customHeight="1">
      <c r="A119" s="119" t="s">
        <v>222</v>
      </c>
      <c r="B119" s="120">
        <v>1314.01</v>
      </c>
      <c r="C119" s="120">
        <v>0</v>
      </c>
      <c r="D119" s="120">
        <v>0</v>
      </c>
      <c r="E119" s="121">
        <v>1314.01</v>
      </c>
    </row>
    <row r="120" spans="1:5" ht="21.95" customHeight="1">
      <c r="A120" s="119" t="s">
        <v>172</v>
      </c>
      <c r="B120" s="120">
        <v>17894785.780000001</v>
      </c>
      <c r="C120" s="120">
        <v>10000000</v>
      </c>
      <c r="D120" s="120">
        <v>1625370.13</v>
      </c>
      <c r="E120" s="121">
        <v>26269415.649999999</v>
      </c>
    </row>
    <row r="121" spans="1:5" ht="21.95" customHeight="1">
      <c r="A121" s="119" t="s">
        <v>174</v>
      </c>
      <c r="B121" s="120">
        <v>1190335782.78</v>
      </c>
      <c r="C121" s="120">
        <v>449455258</v>
      </c>
      <c r="D121" s="120">
        <v>314305157.62</v>
      </c>
      <c r="E121" s="121">
        <v>1325485883.1600001</v>
      </c>
    </row>
    <row r="122" spans="1:5" ht="21.95" customHeight="1">
      <c r="A122" s="117" t="s">
        <v>129</v>
      </c>
      <c r="B122" s="109">
        <v>732429511.41999996</v>
      </c>
      <c r="C122" s="109">
        <v>105479824.75</v>
      </c>
      <c r="D122" s="109">
        <v>243597610.18000001</v>
      </c>
      <c r="E122" s="118">
        <v>594311725.99000001</v>
      </c>
    </row>
    <row r="123" spans="1:5" ht="21.95" customHeight="1">
      <c r="A123" s="119" t="s">
        <v>223</v>
      </c>
      <c r="B123" s="120">
        <v>2042.56</v>
      </c>
      <c r="C123" s="120">
        <v>0</v>
      </c>
      <c r="D123" s="120">
        <v>0</v>
      </c>
      <c r="E123" s="121">
        <v>2042.56</v>
      </c>
    </row>
    <row r="124" spans="1:5" ht="21.95" customHeight="1">
      <c r="A124" s="119" t="s">
        <v>224</v>
      </c>
      <c r="B124" s="120">
        <v>600210.80000000005</v>
      </c>
      <c r="C124" s="120">
        <v>55828.61</v>
      </c>
      <c r="D124" s="120">
        <v>558475.48</v>
      </c>
      <c r="E124" s="121">
        <v>97563.93</v>
      </c>
    </row>
    <row r="125" spans="1:5" ht="21.95" customHeight="1">
      <c r="A125" s="119" t="s">
        <v>225</v>
      </c>
      <c r="B125" s="120">
        <v>22478055.489999998</v>
      </c>
      <c r="C125" s="120">
        <v>112125</v>
      </c>
      <c r="D125" s="120">
        <v>21355920.420000002</v>
      </c>
      <c r="E125" s="121">
        <v>1234260.07</v>
      </c>
    </row>
    <row r="126" spans="1:5" ht="21.95" customHeight="1">
      <c r="A126" s="119" t="s">
        <v>226</v>
      </c>
      <c r="B126" s="120">
        <v>538225456.39999998</v>
      </c>
      <c r="C126" s="120">
        <v>103808298.63</v>
      </c>
      <c r="D126" s="120">
        <v>201159678.43000001</v>
      </c>
      <c r="E126" s="121">
        <v>440874076.60000002</v>
      </c>
    </row>
    <row r="127" spans="1:5" ht="21.95" customHeight="1">
      <c r="A127" s="119" t="s">
        <v>227</v>
      </c>
      <c r="B127" s="120">
        <v>170530597.71000001</v>
      </c>
      <c r="C127" s="120">
        <v>1503572.51</v>
      </c>
      <c r="D127" s="120">
        <v>20502883.539999999</v>
      </c>
      <c r="E127" s="121">
        <v>151531286.68000001</v>
      </c>
    </row>
    <row r="128" spans="1:5" ht="21.95" customHeight="1">
      <c r="A128" s="119" t="s">
        <v>228</v>
      </c>
      <c r="B128" s="120">
        <v>356159.88</v>
      </c>
      <c r="C128" s="120">
        <v>0</v>
      </c>
      <c r="D128" s="120">
        <v>20652.310000000001</v>
      </c>
      <c r="E128" s="121">
        <v>335507.57</v>
      </c>
    </row>
    <row r="129" spans="1:5">
      <c r="A129" s="122" t="s">
        <v>229</v>
      </c>
      <c r="B129" s="110">
        <v>236988.58</v>
      </c>
      <c r="C129" s="110">
        <v>0</v>
      </c>
      <c r="D129" s="110">
        <v>0</v>
      </c>
      <c r="E129" s="123">
        <v>236988.58</v>
      </c>
    </row>
  </sheetData>
  <pageMargins left="0.7" right="0.7" top="0.75" bottom="0.75" header="0.3" footer="0.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1"/>
  <sheetViews>
    <sheetView showGridLines="0" zoomScaleNormal="100" workbookViewId="0">
      <selection activeCell="I17" sqref="I17"/>
    </sheetView>
  </sheetViews>
  <sheetFormatPr defaultRowHeight="12.75"/>
  <cols>
    <col min="1" max="1" width="30" style="81" customWidth="1"/>
    <col min="2" max="5" width="16.7109375" style="81" customWidth="1"/>
    <col min="6" max="6" width="0.28515625" style="81" customWidth="1"/>
    <col min="7" max="7" width="9.140625" style="81"/>
    <col min="8" max="11" width="16.28515625" style="81" bestFit="1" customWidth="1"/>
    <col min="12" max="16384" width="9.140625" style="81"/>
  </cols>
  <sheetData>
    <row r="1" spans="1:5">
      <c r="A1" s="92" t="s">
        <v>367</v>
      </c>
      <c r="B1" s="79"/>
      <c r="C1" s="79"/>
      <c r="D1" s="79"/>
      <c r="E1" s="79"/>
    </row>
    <row r="2" spans="1:5">
      <c r="A2"/>
      <c r="B2" s="79"/>
      <c r="C2" s="79"/>
      <c r="D2" s="79"/>
      <c r="E2" s="79"/>
    </row>
    <row r="3" spans="1:5">
      <c r="A3" s="79"/>
      <c r="B3" s="96" t="s">
        <v>928</v>
      </c>
      <c r="C3" s="79"/>
      <c r="D3" s="79"/>
      <c r="E3" s="79"/>
    </row>
    <row r="4" spans="1:5">
      <c r="A4" s="79"/>
      <c r="B4" s="79"/>
      <c r="C4" s="79"/>
      <c r="D4" s="79"/>
      <c r="E4" s="79"/>
    </row>
    <row r="5" spans="1:5" ht="21.95" customHeight="1">
      <c r="A5" s="148"/>
      <c r="B5" s="149" t="s">
        <v>886</v>
      </c>
      <c r="C5" s="149" t="s">
        <v>106</v>
      </c>
      <c r="D5" s="149" t="s">
        <v>107</v>
      </c>
      <c r="E5" s="150" t="s">
        <v>108</v>
      </c>
    </row>
    <row r="6" spans="1:5" ht="21.95" customHeight="1">
      <c r="A6" s="127" t="s">
        <v>63</v>
      </c>
      <c r="B6" s="108">
        <v>93719672635.220001</v>
      </c>
      <c r="C6" s="108">
        <v>276557056085.70996</v>
      </c>
      <c r="D6" s="108">
        <v>266378454831.03998</v>
      </c>
      <c r="E6" s="162">
        <v>103898273889.89</v>
      </c>
    </row>
    <row r="7" spans="1:5" ht="21.95" customHeight="1">
      <c r="A7" s="117" t="s">
        <v>121</v>
      </c>
      <c r="B7" s="109">
        <v>4760291668.6400099</v>
      </c>
      <c r="C7" s="109">
        <v>14437560314.200001</v>
      </c>
      <c r="D7" s="109">
        <v>14464742073.110001</v>
      </c>
      <c r="E7" s="118">
        <v>4733109909.73001</v>
      </c>
    </row>
    <row r="8" spans="1:5" ht="21.95" customHeight="1">
      <c r="A8" s="124" t="s">
        <v>230</v>
      </c>
      <c r="B8" s="125">
        <v>174130154.50999999</v>
      </c>
      <c r="C8" s="125">
        <v>74405718.370000005</v>
      </c>
      <c r="D8" s="125">
        <v>72664774.290000007</v>
      </c>
      <c r="E8" s="126">
        <v>175871098.59</v>
      </c>
    </row>
    <row r="9" spans="1:5" ht="21.95" customHeight="1">
      <c r="A9" s="124" t="s">
        <v>231</v>
      </c>
      <c r="B9" s="125">
        <v>500535289.93000001</v>
      </c>
      <c r="C9" s="125">
        <v>243710741.28</v>
      </c>
      <c r="D9" s="125">
        <v>160801871.77000001</v>
      </c>
      <c r="E9" s="126">
        <v>583444159.44000006</v>
      </c>
    </row>
    <row r="10" spans="1:5" ht="21.95" customHeight="1">
      <c r="A10" s="124" t="s">
        <v>232</v>
      </c>
      <c r="B10" s="125">
        <v>30708172.789999999</v>
      </c>
      <c r="C10" s="125">
        <v>13354508.029999999</v>
      </c>
      <c r="D10" s="125">
        <v>5435162.9199999999</v>
      </c>
      <c r="E10" s="126">
        <v>38627517.899999999</v>
      </c>
    </row>
    <row r="11" spans="1:5" ht="21.95" customHeight="1">
      <c r="A11" s="124" t="s">
        <v>233</v>
      </c>
      <c r="B11" s="125">
        <v>376073656.13</v>
      </c>
      <c r="C11" s="125">
        <v>64258438.68</v>
      </c>
      <c r="D11" s="125">
        <v>64157103.689999998</v>
      </c>
      <c r="E11" s="126">
        <v>376174991.12</v>
      </c>
    </row>
    <row r="12" spans="1:5" ht="21.95" customHeight="1">
      <c r="A12" s="124" t="s">
        <v>234</v>
      </c>
      <c r="B12" s="125">
        <v>547535585.19000006</v>
      </c>
      <c r="C12" s="125">
        <v>26198589.300000001</v>
      </c>
      <c r="D12" s="125">
        <v>35969613.200000003</v>
      </c>
      <c r="E12" s="126">
        <v>537764561.28999996</v>
      </c>
    </row>
    <row r="13" spans="1:5" ht="21.95" customHeight="1">
      <c r="A13" s="124" t="s">
        <v>235</v>
      </c>
      <c r="B13" s="125">
        <v>1247773882.03</v>
      </c>
      <c r="C13" s="125">
        <v>2995028.53</v>
      </c>
      <c r="D13" s="125">
        <v>3131211.03</v>
      </c>
      <c r="E13" s="126">
        <v>1247637699.53</v>
      </c>
    </row>
    <row r="14" spans="1:5" ht="21.95" customHeight="1">
      <c r="A14" s="124" t="s">
        <v>236</v>
      </c>
      <c r="B14" s="125">
        <v>127469649.36</v>
      </c>
      <c r="C14" s="125">
        <v>12018145420.280001</v>
      </c>
      <c r="D14" s="125">
        <v>12083138496.860001</v>
      </c>
      <c r="E14" s="126">
        <v>62476572.780000001</v>
      </c>
    </row>
    <row r="15" spans="1:5" ht="21.95" customHeight="1">
      <c r="A15" s="124" t="s">
        <v>237</v>
      </c>
      <c r="B15" s="125">
        <v>1756065278.7</v>
      </c>
      <c r="C15" s="125">
        <v>1994491869.73</v>
      </c>
      <c r="D15" s="125">
        <v>2039443839.3499999</v>
      </c>
      <c r="E15" s="126">
        <v>1711113309.0800099</v>
      </c>
    </row>
    <row r="16" spans="1:5" ht="21.95" customHeight="1">
      <c r="A16" s="117" t="s">
        <v>238</v>
      </c>
      <c r="B16" s="109">
        <v>3948770079.8000002</v>
      </c>
      <c r="C16" s="109">
        <v>1873415116.3299999</v>
      </c>
      <c r="D16" s="109">
        <v>2871878358.5999999</v>
      </c>
      <c r="E16" s="118">
        <v>2950306837.5300002</v>
      </c>
    </row>
    <row r="17" spans="1:5" ht="21.95" customHeight="1">
      <c r="A17" s="111" t="s">
        <v>239</v>
      </c>
      <c r="B17" s="151">
        <v>3948770079.8000002</v>
      </c>
      <c r="C17" s="151">
        <v>1873415116.3299999</v>
      </c>
      <c r="D17" s="151">
        <v>2871878358.5999999</v>
      </c>
      <c r="E17" s="152">
        <v>2950306837.5300002</v>
      </c>
    </row>
    <row r="18" spans="1:5" ht="21.95" customHeight="1">
      <c r="A18" s="117" t="s">
        <v>122</v>
      </c>
      <c r="B18" s="109">
        <v>798114454.24000001</v>
      </c>
      <c r="C18" s="109">
        <v>249273764.47</v>
      </c>
      <c r="D18" s="109">
        <v>260580423.38</v>
      </c>
      <c r="E18" s="118">
        <v>786807795.33000004</v>
      </c>
    </row>
    <row r="19" spans="1:5" ht="21.95" customHeight="1">
      <c r="A19" s="124" t="s">
        <v>240</v>
      </c>
      <c r="B19" s="125">
        <v>2226903.08</v>
      </c>
      <c r="C19" s="125">
        <v>5780907.3300000001</v>
      </c>
      <c r="D19" s="125">
        <v>4653065.7300000004</v>
      </c>
      <c r="E19" s="126">
        <v>3354744.68</v>
      </c>
    </row>
    <row r="20" spans="1:5" ht="21.95" customHeight="1">
      <c r="A20" s="124" t="s">
        <v>241</v>
      </c>
      <c r="B20" s="125">
        <v>8690050.6400000006</v>
      </c>
      <c r="C20" s="125">
        <v>2212609.54</v>
      </c>
      <c r="D20" s="125">
        <v>2073187.86</v>
      </c>
      <c r="E20" s="126">
        <v>8829472.3200000003</v>
      </c>
    </row>
    <row r="21" spans="1:5" ht="21.95" customHeight="1">
      <c r="A21" s="124" t="s">
        <v>242</v>
      </c>
      <c r="B21" s="125">
        <v>29856737</v>
      </c>
      <c r="C21" s="125">
        <v>5907515.6900000004</v>
      </c>
      <c r="D21" s="125">
        <v>3232679.42</v>
      </c>
      <c r="E21" s="126">
        <v>32531573.27</v>
      </c>
    </row>
    <row r="22" spans="1:5" ht="21.95" customHeight="1">
      <c r="A22" s="124" t="s">
        <v>243</v>
      </c>
      <c r="B22" s="125">
        <v>85780584.599999994</v>
      </c>
      <c r="C22" s="125">
        <v>10851798.550000001</v>
      </c>
      <c r="D22" s="125">
        <v>7694811.4000000004</v>
      </c>
      <c r="E22" s="126">
        <v>88937571.75</v>
      </c>
    </row>
    <row r="23" spans="1:5" ht="21.95" customHeight="1">
      <c r="A23" s="124" t="s">
        <v>244</v>
      </c>
      <c r="B23" s="125">
        <v>247746526.25</v>
      </c>
      <c r="C23" s="125">
        <v>16689560.84</v>
      </c>
      <c r="D23" s="125">
        <v>32335776.18</v>
      </c>
      <c r="E23" s="126">
        <v>232100310.91</v>
      </c>
    </row>
    <row r="24" spans="1:5" ht="21.95" customHeight="1">
      <c r="A24" s="124" t="s">
        <v>245</v>
      </c>
      <c r="B24" s="125">
        <v>108608559.06</v>
      </c>
      <c r="C24" s="125">
        <v>157676012.31999999</v>
      </c>
      <c r="D24" s="125">
        <v>200734345.21000001</v>
      </c>
      <c r="E24" s="126">
        <v>65550226.170000002</v>
      </c>
    </row>
    <row r="25" spans="1:5" ht="21.95" customHeight="1">
      <c r="A25" s="111" t="s">
        <v>368</v>
      </c>
      <c r="B25" s="151">
        <v>315205093.61000001</v>
      </c>
      <c r="C25" s="151">
        <v>50155360.200000003</v>
      </c>
      <c r="D25" s="151">
        <v>9856557.5800000001</v>
      </c>
      <c r="E25" s="152">
        <v>355503896.23000002</v>
      </c>
    </row>
    <row r="26" spans="1:5" ht="21.95" customHeight="1">
      <c r="A26" s="117" t="s">
        <v>123</v>
      </c>
      <c r="B26" s="109">
        <v>1007666268.59</v>
      </c>
      <c r="C26" s="109">
        <v>596542964.69000006</v>
      </c>
      <c r="D26" s="109">
        <v>364925334.41000003</v>
      </c>
      <c r="E26" s="118">
        <v>1239283898.8699999</v>
      </c>
    </row>
    <row r="27" spans="1:5" ht="21.95" customHeight="1">
      <c r="A27" s="124" t="s">
        <v>246</v>
      </c>
      <c r="B27" s="125">
        <v>28576475.850000001</v>
      </c>
      <c r="C27" s="125">
        <v>7099798.4299999997</v>
      </c>
      <c r="D27" s="125">
        <v>803143.19</v>
      </c>
      <c r="E27" s="126">
        <v>34873131.090000004</v>
      </c>
    </row>
    <row r="28" spans="1:5" ht="21.95" customHeight="1">
      <c r="A28" s="124" t="s">
        <v>247</v>
      </c>
      <c r="B28" s="125">
        <v>564907844.88999999</v>
      </c>
      <c r="C28" s="125">
        <v>141907201.66</v>
      </c>
      <c r="D28" s="125">
        <v>58061119.399999999</v>
      </c>
      <c r="E28" s="126">
        <v>648753927.14999998</v>
      </c>
    </row>
    <row r="29" spans="1:5" ht="21.95" customHeight="1">
      <c r="A29" s="124" t="s">
        <v>248</v>
      </c>
      <c r="B29" s="125">
        <v>31626205.879999999</v>
      </c>
      <c r="C29" s="125">
        <v>3226152.18</v>
      </c>
      <c r="D29" s="125">
        <v>19305433.84</v>
      </c>
      <c r="E29" s="126">
        <v>15546924.220000001</v>
      </c>
    </row>
    <row r="30" spans="1:5" ht="21.95" customHeight="1">
      <c r="A30" s="124" t="s">
        <v>249</v>
      </c>
      <c r="B30" s="125">
        <v>10308230.08</v>
      </c>
      <c r="C30" s="125">
        <v>14001570.74</v>
      </c>
      <c r="D30" s="125">
        <v>12979489.84</v>
      </c>
      <c r="E30" s="126">
        <v>11330310.98</v>
      </c>
    </row>
    <row r="31" spans="1:5" ht="21.95" customHeight="1">
      <c r="A31" s="111" t="s">
        <v>181</v>
      </c>
      <c r="B31" s="151">
        <v>372247511.88999999</v>
      </c>
      <c r="C31" s="151">
        <v>430308241.68000001</v>
      </c>
      <c r="D31" s="151">
        <v>273776148.13999999</v>
      </c>
      <c r="E31" s="152">
        <v>528779605.43000001</v>
      </c>
    </row>
    <row r="32" spans="1:5" ht="21.95" customHeight="1">
      <c r="A32" s="117" t="s">
        <v>124</v>
      </c>
      <c r="B32" s="109">
        <v>518466311.16000003</v>
      </c>
      <c r="C32" s="109">
        <v>210946635.06</v>
      </c>
      <c r="D32" s="109">
        <v>158953389.69</v>
      </c>
      <c r="E32" s="118">
        <v>570459556.52999997</v>
      </c>
    </row>
    <row r="33" spans="1:5" ht="21.95" customHeight="1">
      <c r="A33" s="124" t="s">
        <v>250</v>
      </c>
      <c r="B33" s="125">
        <v>95262097.599999994</v>
      </c>
      <c r="C33" s="125">
        <v>66405393.729999997</v>
      </c>
      <c r="D33" s="125">
        <v>31957759.43</v>
      </c>
      <c r="E33" s="126">
        <v>129709731.90000001</v>
      </c>
    </row>
    <row r="34" spans="1:5" ht="21.95" customHeight="1">
      <c r="A34" s="124" t="s">
        <v>251</v>
      </c>
      <c r="B34" s="125">
        <v>128117148.62</v>
      </c>
      <c r="C34" s="125">
        <v>38962772.850000001</v>
      </c>
      <c r="D34" s="125">
        <v>26895202.539999999</v>
      </c>
      <c r="E34" s="126">
        <v>140184718.93000001</v>
      </c>
    </row>
    <row r="35" spans="1:5" ht="21.95" customHeight="1">
      <c r="A35" s="124" t="s">
        <v>252</v>
      </c>
      <c r="B35" s="125">
        <v>105875274.38</v>
      </c>
      <c r="C35" s="125">
        <v>67704012.159999996</v>
      </c>
      <c r="D35" s="125">
        <v>38182505.240000002</v>
      </c>
      <c r="E35" s="126">
        <v>135396781.30000001</v>
      </c>
    </row>
    <row r="36" spans="1:5" ht="21.95" customHeight="1">
      <c r="A36" s="124" t="s">
        <v>253</v>
      </c>
      <c r="B36" s="125">
        <v>19900848</v>
      </c>
      <c r="C36" s="125">
        <v>87886.48</v>
      </c>
      <c r="D36" s="125">
        <v>3602488.74</v>
      </c>
      <c r="E36" s="126">
        <v>16386245.74</v>
      </c>
    </row>
    <row r="37" spans="1:5" ht="21.95" customHeight="1">
      <c r="A37" s="124" t="s">
        <v>254</v>
      </c>
      <c r="B37" s="125">
        <v>2798690.11</v>
      </c>
      <c r="C37" s="125">
        <v>1109361.24</v>
      </c>
      <c r="D37" s="125">
        <v>1116863.04</v>
      </c>
      <c r="E37" s="126">
        <v>2791188.31</v>
      </c>
    </row>
    <row r="38" spans="1:5" ht="21.95" customHeight="1">
      <c r="A38" s="124" t="s">
        <v>255</v>
      </c>
      <c r="B38" s="125">
        <v>26537278.41</v>
      </c>
      <c r="C38" s="125">
        <v>12317049.23</v>
      </c>
      <c r="D38" s="125">
        <v>9880195.9399999995</v>
      </c>
      <c r="E38" s="126">
        <v>28974131.699999999</v>
      </c>
    </row>
    <row r="39" spans="1:5" ht="21.95" customHeight="1">
      <c r="A39" s="124" t="s">
        <v>256</v>
      </c>
      <c r="B39" s="125">
        <v>96628146.209999993</v>
      </c>
      <c r="C39" s="125">
        <v>2591166.04</v>
      </c>
      <c r="D39" s="125">
        <v>34673581.299999997</v>
      </c>
      <c r="E39" s="126">
        <v>64545730.950000003</v>
      </c>
    </row>
    <row r="40" spans="1:5" ht="21.95" customHeight="1">
      <c r="A40" s="111" t="s">
        <v>257</v>
      </c>
      <c r="B40" s="151">
        <v>43346827.829999998</v>
      </c>
      <c r="C40" s="151">
        <v>21768993.329999998</v>
      </c>
      <c r="D40" s="151">
        <v>12644793.460000001</v>
      </c>
      <c r="E40" s="152">
        <v>52471027.700000003</v>
      </c>
    </row>
    <row r="41" spans="1:5" ht="21.95" customHeight="1">
      <c r="A41" s="117" t="s">
        <v>125</v>
      </c>
      <c r="B41" s="109">
        <v>1164306897.79</v>
      </c>
      <c r="C41" s="109">
        <v>1755750886.8099999</v>
      </c>
      <c r="D41" s="109">
        <v>1883800453.3499999</v>
      </c>
      <c r="E41" s="118">
        <v>1036257331.25</v>
      </c>
    </row>
    <row r="42" spans="1:5" ht="21.95" customHeight="1">
      <c r="A42" s="111" t="s">
        <v>259</v>
      </c>
      <c r="B42" s="151">
        <v>1164306897.79</v>
      </c>
      <c r="C42" s="151">
        <v>1755750886.8099999</v>
      </c>
      <c r="D42" s="151">
        <v>1883800453.3499999</v>
      </c>
      <c r="E42" s="152">
        <v>1036257331.25</v>
      </c>
    </row>
    <row r="43" spans="1:5" ht="21.95" customHeight="1">
      <c r="A43" s="117" t="s">
        <v>126</v>
      </c>
      <c r="B43" s="109">
        <v>88750763.269999996</v>
      </c>
      <c r="C43" s="109">
        <v>30578142.539999999</v>
      </c>
      <c r="D43" s="109">
        <v>29877781.52</v>
      </c>
      <c r="E43" s="118">
        <v>89451124.290000007</v>
      </c>
    </row>
    <row r="44" spans="1:5" ht="21.95" customHeight="1">
      <c r="A44" s="124" t="s">
        <v>900</v>
      </c>
      <c r="B44" s="125">
        <v>0</v>
      </c>
      <c r="C44" s="125">
        <v>17538535.390000001</v>
      </c>
      <c r="D44" s="125">
        <v>7155069.1699999999</v>
      </c>
      <c r="E44" s="126">
        <v>10383466.220000001</v>
      </c>
    </row>
    <row r="45" spans="1:5" ht="21.95" customHeight="1">
      <c r="A45" s="124" t="s">
        <v>260</v>
      </c>
      <c r="B45" s="125">
        <v>3483952.47</v>
      </c>
      <c r="C45" s="125">
        <v>4312670.99</v>
      </c>
      <c r="D45" s="125">
        <v>3289232.57</v>
      </c>
      <c r="E45" s="126">
        <v>4507390.8899999997</v>
      </c>
    </row>
    <row r="46" spans="1:5" ht="21.95" customHeight="1">
      <c r="A46" s="124" t="s">
        <v>261</v>
      </c>
      <c r="B46" s="125">
        <v>7011037.0899999999</v>
      </c>
      <c r="C46" s="125">
        <v>1509709.45</v>
      </c>
      <c r="D46" s="125">
        <v>2019271.48</v>
      </c>
      <c r="E46" s="126">
        <v>6501475.0599999996</v>
      </c>
    </row>
    <row r="47" spans="1:5" ht="21.95" customHeight="1">
      <c r="A47" s="124" t="s">
        <v>262</v>
      </c>
      <c r="B47" s="125">
        <v>702016.55</v>
      </c>
      <c r="C47" s="125">
        <v>1528822.46</v>
      </c>
      <c r="D47" s="125">
        <v>1130424.25</v>
      </c>
      <c r="E47" s="126">
        <v>1100414.76</v>
      </c>
    </row>
    <row r="48" spans="1:5" ht="21.95" customHeight="1">
      <c r="A48" s="124" t="s">
        <v>813</v>
      </c>
      <c r="B48" s="125">
        <v>246944.18</v>
      </c>
      <c r="C48" s="125">
        <v>756465.01</v>
      </c>
      <c r="D48" s="125">
        <v>603649.9</v>
      </c>
      <c r="E48" s="126">
        <v>399759.29</v>
      </c>
    </row>
    <row r="49" spans="1:5" ht="21.95" customHeight="1">
      <c r="A49" s="111" t="s">
        <v>796</v>
      </c>
      <c r="B49" s="151">
        <v>47361996.329999998</v>
      </c>
      <c r="C49" s="151">
        <v>2618485.73</v>
      </c>
      <c r="D49" s="151">
        <v>8699949.9900000002</v>
      </c>
      <c r="E49" s="152">
        <v>41280532.07</v>
      </c>
    </row>
    <row r="50" spans="1:5" ht="21.95" customHeight="1">
      <c r="A50" s="111" t="s">
        <v>263</v>
      </c>
      <c r="B50" s="151">
        <v>29944816.649999999</v>
      </c>
      <c r="C50" s="151">
        <v>2313453.5099999998</v>
      </c>
      <c r="D50" s="151">
        <v>6980184.1600000001</v>
      </c>
      <c r="E50" s="152">
        <v>25278086</v>
      </c>
    </row>
    <row r="51" spans="1:5" ht="21.95" customHeight="1">
      <c r="A51" s="117" t="s">
        <v>127</v>
      </c>
      <c r="B51" s="109">
        <v>2509260544.0300002</v>
      </c>
      <c r="C51" s="109">
        <v>2379257471.9099998</v>
      </c>
      <c r="D51" s="109">
        <v>2257123320.8499999</v>
      </c>
      <c r="E51" s="118">
        <v>2631394695.0900002</v>
      </c>
    </row>
    <row r="52" spans="1:5" ht="21.95" customHeight="1">
      <c r="A52" s="124" t="s">
        <v>264</v>
      </c>
      <c r="B52" s="125">
        <v>29056688.670000002</v>
      </c>
      <c r="C52" s="125">
        <v>68208337.579999998</v>
      </c>
      <c r="D52" s="125">
        <v>44451385.969999999</v>
      </c>
      <c r="E52" s="126">
        <v>52813640.280000001</v>
      </c>
    </row>
    <row r="53" spans="1:5" ht="21.95" customHeight="1">
      <c r="A53" s="124" t="s">
        <v>265</v>
      </c>
      <c r="B53" s="125">
        <v>69285404.079999998</v>
      </c>
      <c r="C53" s="125">
        <v>128172468.66</v>
      </c>
      <c r="D53" s="125">
        <v>128268230.61</v>
      </c>
      <c r="E53" s="126">
        <v>69189642.129999995</v>
      </c>
    </row>
    <row r="54" spans="1:5" ht="21.95" customHeight="1">
      <c r="A54" s="124" t="s">
        <v>266</v>
      </c>
      <c r="B54" s="125">
        <v>10469589.99</v>
      </c>
      <c r="C54" s="125">
        <v>100902631.81</v>
      </c>
      <c r="D54" s="125">
        <v>68702710.219999999</v>
      </c>
      <c r="E54" s="126">
        <v>42669511.579999998</v>
      </c>
    </row>
    <row r="55" spans="1:5" ht="21.95" customHeight="1">
      <c r="A55" s="124" t="s">
        <v>267</v>
      </c>
      <c r="B55" s="125">
        <v>39186941.619999997</v>
      </c>
      <c r="C55" s="125">
        <v>2077024.88</v>
      </c>
      <c r="D55" s="125">
        <v>12854650.869999999</v>
      </c>
      <c r="E55" s="126">
        <v>28409315.629999999</v>
      </c>
    </row>
    <row r="56" spans="1:5" ht="21.95" customHeight="1">
      <c r="A56" s="124" t="s">
        <v>268</v>
      </c>
      <c r="B56" s="125">
        <v>9929646.9600000009</v>
      </c>
      <c r="C56" s="125">
        <v>12620532.48</v>
      </c>
      <c r="D56" s="125">
        <v>16072412.07</v>
      </c>
      <c r="E56" s="126">
        <v>6477767.3700000001</v>
      </c>
    </row>
    <row r="57" spans="1:5" ht="21.95" customHeight="1">
      <c r="A57" s="124" t="s">
        <v>269</v>
      </c>
      <c r="B57" s="125">
        <v>223767023.58000001</v>
      </c>
      <c r="C57" s="125">
        <v>122756800.83</v>
      </c>
      <c r="D57" s="125">
        <v>136679853.88</v>
      </c>
      <c r="E57" s="126">
        <v>209843970.53</v>
      </c>
    </row>
    <row r="58" spans="1:5" ht="21.95" customHeight="1">
      <c r="A58" s="124" t="s">
        <v>270</v>
      </c>
      <c r="B58" s="125">
        <v>10303422.800000001</v>
      </c>
      <c r="C58" s="125">
        <v>18482195.629999999</v>
      </c>
      <c r="D58" s="125">
        <v>20853724.140000001</v>
      </c>
      <c r="E58" s="126">
        <v>7931894.29</v>
      </c>
    </row>
    <row r="59" spans="1:5" ht="21.95" customHeight="1">
      <c r="A59" s="124" t="s">
        <v>271</v>
      </c>
      <c r="B59" s="125">
        <v>31795294.440000001</v>
      </c>
      <c r="C59" s="125">
        <v>9163493.3900000006</v>
      </c>
      <c r="D59" s="125">
        <v>30733668.32</v>
      </c>
      <c r="E59" s="126">
        <v>10225119.51</v>
      </c>
    </row>
    <row r="60" spans="1:5" ht="21.95" customHeight="1">
      <c r="A60" s="124" t="s">
        <v>272</v>
      </c>
      <c r="B60" s="125">
        <v>66239398.850000001</v>
      </c>
      <c r="C60" s="125">
        <v>71980182.459999993</v>
      </c>
      <c r="D60" s="125">
        <v>62215016.380000003</v>
      </c>
      <c r="E60" s="126">
        <v>76004564.930000007</v>
      </c>
    </row>
    <row r="61" spans="1:5" ht="21.95" customHeight="1">
      <c r="A61" s="124" t="s">
        <v>273</v>
      </c>
      <c r="B61" s="125">
        <v>34304894.579999998</v>
      </c>
      <c r="C61" s="125">
        <v>14469533.76</v>
      </c>
      <c r="D61" s="125">
        <v>19266541.52</v>
      </c>
      <c r="E61" s="126">
        <v>29507886.82</v>
      </c>
    </row>
    <row r="62" spans="1:5" ht="21.95" customHeight="1">
      <c r="A62" s="124" t="s">
        <v>274</v>
      </c>
      <c r="B62" s="125">
        <v>440683793.68000001</v>
      </c>
      <c r="C62" s="125">
        <v>135785694.03999999</v>
      </c>
      <c r="D62" s="125">
        <v>255512694.03999999</v>
      </c>
      <c r="E62" s="126">
        <v>320956793.68000001</v>
      </c>
    </row>
    <row r="63" spans="1:5" ht="21.95" customHeight="1">
      <c r="A63" s="124" t="s">
        <v>275</v>
      </c>
      <c r="B63" s="125">
        <v>668434391.71000004</v>
      </c>
      <c r="C63" s="125">
        <v>540511740.99000001</v>
      </c>
      <c r="D63" s="125">
        <v>512272097.35000002</v>
      </c>
      <c r="E63" s="126">
        <v>696674035.35000002</v>
      </c>
    </row>
    <row r="64" spans="1:5" ht="21.95" customHeight="1">
      <c r="A64" s="124" t="s">
        <v>276</v>
      </c>
      <c r="B64" s="125">
        <v>227558137.80000001</v>
      </c>
      <c r="C64" s="125">
        <v>155061389.93000001</v>
      </c>
      <c r="D64" s="125">
        <v>145719888.44</v>
      </c>
      <c r="E64" s="126">
        <v>236899639.28999999</v>
      </c>
    </row>
    <row r="65" spans="1:5" ht="21.95" customHeight="1">
      <c r="A65" s="124" t="s">
        <v>277</v>
      </c>
      <c r="B65" s="125">
        <v>427863607.27999997</v>
      </c>
      <c r="C65" s="125">
        <v>849676491.41999996</v>
      </c>
      <c r="D65" s="125">
        <v>620869731.94000006</v>
      </c>
      <c r="E65" s="126">
        <v>656670366.75999999</v>
      </c>
    </row>
    <row r="66" spans="1:5" ht="21.95" customHeight="1">
      <c r="A66" s="124" t="s">
        <v>278</v>
      </c>
      <c r="B66" s="125">
        <v>4100669.62</v>
      </c>
      <c r="C66" s="125">
        <v>225251.14</v>
      </c>
      <c r="D66" s="125">
        <v>1885351.52</v>
      </c>
      <c r="E66" s="126">
        <v>2440569.2400000002</v>
      </c>
    </row>
    <row r="67" spans="1:5" ht="21.95" customHeight="1">
      <c r="A67" s="124" t="s">
        <v>279</v>
      </c>
      <c r="B67" s="125">
        <v>137541574.47</v>
      </c>
      <c r="C67" s="125">
        <v>46521228.649999999</v>
      </c>
      <c r="D67" s="125">
        <v>87815383.400000006</v>
      </c>
      <c r="E67" s="126">
        <v>96247419.719999999</v>
      </c>
    </row>
    <row r="68" spans="1:5" ht="21.95" customHeight="1">
      <c r="A68" s="111" t="s">
        <v>280</v>
      </c>
      <c r="B68" s="151">
        <v>74003718.040000007</v>
      </c>
      <c r="C68" s="151">
        <v>101254354.43000001</v>
      </c>
      <c r="D68" s="151">
        <v>89067874.430000007</v>
      </c>
      <c r="E68" s="152">
        <v>86190198.040000007</v>
      </c>
    </row>
    <row r="69" spans="1:5" ht="21.95" customHeight="1">
      <c r="A69" s="111" t="s">
        <v>281</v>
      </c>
      <c r="B69" s="151">
        <v>4736345.8600000003</v>
      </c>
      <c r="C69" s="151">
        <v>1388119.83</v>
      </c>
      <c r="D69" s="151">
        <v>3882105.75</v>
      </c>
      <c r="E69" s="152">
        <v>2242359.94</v>
      </c>
    </row>
    <row r="70" spans="1:5" ht="21.95" customHeight="1">
      <c r="A70" s="117" t="s">
        <v>105</v>
      </c>
      <c r="B70" s="109">
        <v>37583884.479999997</v>
      </c>
      <c r="C70" s="109">
        <v>22359474.449999999</v>
      </c>
      <c r="D70" s="109">
        <v>24067613.57</v>
      </c>
      <c r="E70" s="118">
        <v>35875745.359999999</v>
      </c>
    </row>
    <row r="71" spans="1:5" ht="21.95" customHeight="1">
      <c r="A71" s="124" t="s">
        <v>230</v>
      </c>
      <c r="B71" s="125">
        <v>537377.62</v>
      </c>
      <c r="C71" s="125">
        <v>0.01</v>
      </c>
      <c r="D71" s="125">
        <v>0</v>
      </c>
      <c r="E71" s="126">
        <v>537377.63</v>
      </c>
    </row>
    <row r="72" spans="1:5" ht="21.95" customHeight="1">
      <c r="A72" s="124" t="s">
        <v>282</v>
      </c>
      <c r="B72" s="125">
        <v>11061929.83</v>
      </c>
      <c r="C72" s="125">
        <v>1822425.33</v>
      </c>
      <c r="D72" s="125">
        <v>3891847.75</v>
      </c>
      <c r="E72" s="126">
        <v>8992507.4100000001</v>
      </c>
    </row>
    <row r="73" spans="1:5" ht="21.95" customHeight="1">
      <c r="A73" s="124" t="s">
        <v>283</v>
      </c>
      <c r="B73" s="125">
        <v>3816091.55</v>
      </c>
      <c r="C73" s="125">
        <v>280454.82</v>
      </c>
      <c r="D73" s="125">
        <v>2561122.13</v>
      </c>
      <c r="E73" s="126">
        <v>1535424.24</v>
      </c>
    </row>
    <row r="74" spans="1:5" ht="21.95" customHeight="1">
      <c r="A74" s="124" t="s">
        <v>284</v>
      </c>
      <c r="B74" s="125">
        <v>2582082.2400000002</v>
      </c>
      <c r="C74" s="125">
        <v>200649.42</v>
      </c>
      <c r="D74" s="125">
        <v>490716.86</v>
      </c>
      <c r="E74" s="126">
        <v>2292014.7999999998</v>
      </c>
    </row>
    <row r="75" spans="1:5" ht="21.95" customHeight="1">
      <c r="A75" s="124" t="s">
        <v>803</v>
      </c>
      <c r="B75" s="125">
        <v>3794291</v>
      </c>
      <c r="C75" s="125">
        <v>8156605.9800000004</v>
      </c>
      <c r="D75" s="125">
        <v>4607953.6399999997</v>
      </c>
      <c r="E75" s="126">
        <v>7342943.3399999999</v>
      </c>
    </row>
    <row r="76" spans="1:5" ht="21.95" customHeight="1">
      <c r="A76" s="124" t="s">
        <v>286</v>
      </c>
      <c r="B76" s="125">
        <v>4893353.25</v>
      </c>
      <c r="C76" s="125">
        <v>1146971.68</v>
      </c>
      <c r="D76" s="125">
        <v>1585005.53</v>
      </c>
      <c r="E76" s="126">
        <v>4455319.4000000004</v>
      </c>
    </row>
    <row r="77" spans="1:5" ht="21.95" customHeight="1">
      <c r="A77" s="124" t="s">
        <v>287</v>
      </c>
      <c r="B77" s="125">
        <v>9111085.6500000004</v>
      </c>
      <c r="C77" s="125">
        <v>7729972.4199999999</v>
      </c>
      <c r="D77" s="125">
        <v>8980342.6600000001</v>
      </c>
      <c r="E77" s="126">
        <v>7860715.4100000001</v>
      </c>
    </row>
    <row r="78" spans="1:5" ht="21.95" customHeight="1">
      <c r="A78" s="124" t="s">
        <v>288</v>
      </c>
      <c r="B78" s="125">
        <v>419546.35</v>
      </c>
      <c r="C78" s="125">
        <v>1331272.4099999999</v>
      </c>
      <c r="D78" s="125">
        <v>1224668.1499999999</v>
      </c>
      <c r="E78" s="126">
        <v>526150.61</v>
      </c>
    </row>
    <row r="79" spans="1:5" ht="21.95" customHeight="1">
      <c r="A79" s="124" t="s">
        <v>289</v>
      </c>
      <c r="B79" s="125">
        <v>1118337.31</v>
      </c>
      <c r="C79" s="125">
        <v>1691109</v>
      </c>
      <c r="D79" s="125">
        <v>725734.9</v>
      </c>
      <c r="E79" s="126">
        <v>2083711.41</v>
      </c>
    </row>
    <row r="80" spans="1:5" ht="21.95" customHeight="1">
      <c r="A80" s="111" t="s">
        <v>290</v>
      </c>
      <c r="B80" s="151">
        <v>249558.91</v>
      </c>
      <c r="C80" s="151">
        <v>13.38</v>
      </c>
      <c r="D80" s="151">
        <v>221.95</v>
      </c>
      <c r="E80" s="152">
        <v>249350.34</v>
      </c>
    </row>
    <row r="81" spans="1:5" ht="21.95" customHeight="1">
      <c r="A81" s="111" t="s">
        <v>797</v>
      </c>
      <c r="B81" s="151">
        <v>230.77</v>
      </c>
      <c r="C81" s="151">
        <v>0</v>
      </c>
      <c r="D81" s="151">
        <v>0</v>
      </c>
      <c r="E81" s="152">
        <v>230.77</v>
      </c>
    </row>
    <row r="82" spans="1:5" ht="21.95" customHeight="1">
      <c r="A82" s="117" t="s">
        <v>129</v>
      </c>
      <c r="B82" s="109">
        <v>78886461763.220001</v>
      </c>
      <c r="C82" s="109">
        <v>255001371315.25</v>
      </c>
      <c r="D82" s="109">
        <v>244062506082.56</v>
      </c>
      <c r="E82" s="118">
        <v>89825326995.910004</v>
      </c>
    </row>
    <row r="83" spans="1:5" ht="21.95" customHeight="1">
      <c r="A83" s="170" t="s">
        <v>292</v>
      </c>
      <c r="B83" s="108">
        <v>50445226420.849998</v>
      </c>
      <c r="C83" s="108">
        <v>162729538395.89999</v>
      </c>
      <c r="D83" s="108">
        <v>151409259070.09</v>
      </c>
      <c r="E83" s="162">
        <v>61765505746.660004</v>
      </c>
    </row>
    <row r="84" spans="1:5" ht="21.95" customHeight="1">
      <c r="A84" s="124" t="s">
        <v>293</v>
      </c>
      <c r="B84" s="125">
        <v>4248098336.73</v>
      </c>
      <c r="C84" s="125">
        <v>2894901437.3400002</v>
      </c>
      <c r="D84" s="125">
        <v>2570901209.6199999</v>
      </c>
      <c r="E84" s="126">
        <v>4572098564.4499998</v>
      </c>
    </row>
    <row r="85" spans="1:5" ht="21.95" customHeight="1">
      <c r="A85" s="124" t="s">
        <v>294</v>
      </c>
      <c r="B85" s="125">
        <v>15703663426.82</v>
      </c>
      <c r="C85" s="125">
        <v>27261274664.2299</v>
      </c>
      <c r="D85" s="125">
        <v>29285860515.560001</v>
      </c>
      <c r="E85" s="126">
        <v>13679077575.49</v>
      </c>
    </row>
    <row r="86" spans="1:5" ht="21.95" customHeight="1">
      <c r="A86" s="111" t="s">
        <v>295</v>
      </c>
      <c r="B86" s="151">
        <v>14386962.25</v>
      </c>
      <c r="C86" s="151">
        <v>20755050.309999999</v>
      </c>
      <c r="D86" s="151">
        <v>32270336.93</v>
      </c>
      <c r="E86" s="152">
        <v>2871675.63</v>
      </c>
    </row>
    <row r="87" spans="1:5" ht="21.95" customHeight="1">
      <c r="A87" s="111" t="s">
        <v>296</v>
      </c>
      <c r="B87" s="151">
        <v>160155482.56999999</v>
      </c>
      <c r="C87" s="151">
        <v>228191649.53999999</v>
      </c>
      <c r="D87" s="151">
        <v>223343996.49000001</v>
      </c>
      <c r="E87" s="152">
        <v>165003135.62</v>
      </c>
    </row>
    <row r="88" spans="1:5" ht="21.95" customHeight="1">
      <c r="A88" s="111" t="s">
        <v>297</v>
      </c>
      <c r="B88" s="151">
        <v>862814597.85000002</v>
      </c>
      <c r="C88" s="151">
        <v>1555584151.6300001</v>
      </c>
      <c r="D88" s="151">
        <v>1552086346.73</v>
      </c>
      <c r="E88" s="152">
        <v>866312402.75</v>
      </c>
    </row>
    <row r="89" spans="1:5" ht="21.95" customHeight="1">
      <c r="A89" s="111" t="s">
        <v>298</v>
      </c>
      <c r="B89" s="151">
        <v>4657452492.6700201</v>
      </c>
      <c r="C89" s="151">
        <v>6468363783.22997</v>
      </c>
      <c r="D89" s="151">
        <v>6892453268.9499998</v>
      </c>
      <c r="E89" s="152">
        <v>4233363006.9499998</v>
      </c>
    </row>
    <row r="90" spans="1:5" ht="21.95" customHeight="1">
      <c r="A90" s="111" t="s">
        <v>299</v>
      </c>
      <c r="B90" s="151">
        <v>43056932.219999999</v>
      </c>
      <c r="C90" s="151">
        <v>86707037.849999994</v>
      </c>
      <c r="D90" s="151">
        <v>97303533.120000005</v>
      </c>
      <c r="E90" s="152">
        <v>32460436.949999999</v>
      </c>
    </row>
    <row r="91" spans="1:5" ht="21.95" customHeight="1">
      <c r="A91" s="111" t="s">
        <v>300</v>
      </c>
      <c r="B91" s="151">
        <v>898290966.62</v>
      </c>
      <c r="C91" s="151">
        <v>136499989.36000001</v>
      </c>
      <c r="D91" s="151">
        <v>405283016.5</v>
      </c>
      <c r="E91" s="152">
        <v>629507939.48000002</v>
      </c>
    </row>
    <row r="92" spans="1:5" ht="21.95" customHeight="1">
      <c r="A92" s="111" t="s">
        <v>301</v>
      </c>
      <c r="B92" s="151">
        <v>1850337795.4400001</v>
      </c>
      <c r="C92" s="151">
        <v>912798776.80999994</v>
      </c>
      <c r="D92" s="151">
        <v>1063708988.71</v>
      </c>
      <c r="E92" s="152">
        <v>1699427583.54</v>
      </c>
    </row>
    <row r="93" spans="1:5" ht="21.95" customHeight="1">
      <c r="A93" s="111" t="s">
        <v>330</v>
      </c>
      <c r="B93" s="151">
        <v>0</v>
      </c>
      <c r="C93" s="151">
        <v>5056485.8600000003</v>
      </c>
      <c r="D93" s="151">
        <v>1895515.01</v>
      </c>
      <c r="E93" s="152">
        <v>3160970.85</v>
      </c>
    </row>
    <row r="94" spans="1:5" ht="21.95" customHeight="1">
      <c r="A94" s="111" t="s">
        <v>302</v>
      </c>
      <c r="B94" s="151">
        <v>313389683.10000002</v>
      </c>
      <c r="C94" s="151">
        <v>1850121895.6300001</v>
      </c>
      <c r="D94" s="151">
        <v>1688573851.5</v>
      </c>
      <c r="E94" s="152">
        <v>474937727.23000002</v>
      </c>
    </row>
    <row r="95" spans="1:5" ht="21.95" customHeight="1">
      <c r="A95" s="111" t="s">
        <v>303</v>
      </c>
      <c r="B95" s="151">
        <v>2807705701.3099999</v>
      </c>
      <c r="C95" s="151">
        <v>2445250245.8400002</v>
      </c>
      <c r="D95" s="151">
        <v>1798847510.45</v>
      </c>
      <c r="E95" s="152">
        <v>3454108436.6999998</v>
      </c>
    </row>
    <row r="96" spans="1:5" ht="21.95" customHeight="1">
      <c r="A96" s="111" t="s">
        <v>304</v>
      </c>
      <c r="B96" s="151">
        <v>787728386.03999996</v>
      </c>
      <c r="C96" s="151">
        <v>1321669379.0699999</v>
      </c>
      <c r="D96" s="151">
        <v>1316636876.6300001</v>
      </c>
      <c r="E96" s="152">
        <v>792760888.48000002</v>
      </c>
    </row>
    <row r="97" spans="1:5" ht="21.95" customHeight="1">
      <c r="A97" s="111" t="s">
        <v>305</v>
      </c>
      <c r="B97" s="151">
        <v>129427537.68000001</v>
      </c>
      <c r="C97" s="151">
        <v>564929998.80999994</v>
      </c>
      <c r="D97" s="151">
        <v>430621837.11000001</v>
      </c>
      <c r="E97" s="152">
        <v>263735699.38</v>
      </c>
    </row>
    <row r="98" spans="1:5" ht="21.95" customHeight="1">
      <c r="A98" s="111" t="s">
        <v>306</v>
      </c>
      <c r="B98" s="151">
        <v>403128911.27999997</v>
      </c>
      <c r="C98" s="151">
        <v>1283744516.29</v>
      </c>
      <c r="D98" s="151">
        <v>1202508754.8699999</v>
      </c>
      <c r="E98" s="152">
        <v>484364672.69999999</v>
      </c>
    </row>
    <row r="99" spans="1:5" ht="21.95" customHeight="1">
      <c r="A99" s="111" t="s">
        <v>307</v>
      </c>
      <c r="B99" s="151">
        <v>299745363.16000003</v>
      </c>
      <c r="C99" s="151">
        <v>1452580610.29</v>
      </c>
      <c r="D99" s="151">
        <v>1192418737.0799999</v>
      </c>
      <c r="E99" s="152">
        <v>559907236.37</v>
      </c>
    </row>
    <row r="100" spans="1:5" ht="21.95" customHeight="1">
      <c r="A100" s="111" t="s">
        <v>308</v>
      </c>
      <c r="B100" s="151">
        <v>146589669.56</v>
      </c>
      <c r="C100" s="151">
        <v>383075291.75999999</v>
      </c>
      <c r="D100" s="151">
        <v>315847003.75999999</v>
      </c>
      <c r="E100" s="152">
        <v>213817957.56</v>
      </c>
    </row>
    <row r="101" spans="1:5" ht="21.95" customHeight="1">
      <c r="A101" s="111" t="s">
        <v>309</v>
      </c>
      <c r="B101" s="151">
        <v>75450821.920000002</v>
      </c>
      <c r="C101" s="151">
        <v>434098205.94</v>
      </c>
      <c r="D101" s="151">
        <v>335879700.87</v>
      </c>
      <c r="E101" s="152">
        <v>173669326.99000001</v>
      </c>
    </row>
    <row r="102" spans="1:5" ht="21.95" customHeight="1">
      <c r="A102" s="111" t="s">
        <v>310</v>
      </c>
      <c r="B102" s="151">
        <v>426861404.44</v>
      </c>
      <c r="C102" s="151">
        <v>3255355890.8600001</v>
      </c>
      <c r="D102" s="151">
        <v>2459904321.3000002</v>
      </c>
      <c r="E102" s="152">
        <v>1222312974</v>
      </c>
    </row>
    <row r="103" spans="1:5" ht="21.95" customHeight="1">
      <c r="A103" s="111" t="s">
        <v>311</v>
      </c>
      <c r="B103" s="151">
        <v>128057938.94</v>
      </c>
      <c r="C103" s="151">
        <v>607057839.45000005</v>
      </c>
      <c r="D103" s="151">
        <v>485396906.19</v>
      </c>
      <c r="E103" s="152">
        <v>249718872.19999999</v>
      </c>
    </row>
    <row r="104" spans="1:5" ht="21.95" customHeight="1">
      <c r="A104" s="111" t="s">
        <v>312</v>
      </c>
      <c r="B104" s="151">
        <v>11521019.310000001</v>
      </c>
      <c r="C104" s="151">
        <v>273014659.82999998</v>
      </c>
      <c r="D104" s="151">
        <v>255855807.33000001</v>
      </c>
      <c r="E104" s="152">
        <v>28679871.809999999</v>
      </c>
    </row>
    <row r="105" spans="1:5" ht="21.95" customHeight="1">
      <c r="A105" s="111" t="s">
        <v>313</v>
      </c>
      <c r="B105" s="151">
        <v>179718977.31</v>
      </c>
      <c r="C105" s="151">
        <v>2806829024.5999999</v>
      </c>
      <c r="D105" s="151">
        <v>2493946116.8699999</v>
      </c>
      <c r="E105" s="152">
        <v>492601885.04000002</v>
      </c>
    </row>
    <row r="106" spans="1:5" ht="21.95" customHeight="1">
      <c r="A106" s="111" t="s">
        <v>314</v>
      </c>
      <c r="B106" s="151">
        <v>1204673909.3499999</v>
      </c>
      <c r="C106" s="151">
        <v>1726036530.5999999</v>
      </c>
      <c r="D106" s="151">
        <v>1190478922.6600001</v>
      </c>
      <c r="E106" s="152">
        <v>1740231517.29</v>
      </c>
    </row>
    <row r="107" spans="1:5" ht="21.95" customHeight="1">
      <c r="A107" s="111" t="s">
        <v>315</v>
      </c>
      <c r="B107" s="151">
        <v>134450254.88</v>
      </c>
      <c r="C107" s="151">
        <v>534650256.81</v>
      </c>
      <c r="D107" s="151">
        <v>465207953.18000001</v>
      </c>
      <c r="E107" s="152">
        <v>203892558.50999999</v>
      </c>
    </row>
    <row r="108" spans="1:5" ht="21.95" customHeight="1">
      <c r="A108" s="111" t="s">
        <v>316</v>
      </c>
      <c r="B108" s="151">
        <v>429927570.38</v>
      </c>
      <c r="C108" s="151">
        <v>1019361575.77</v>
      </c>
      <c r="D108" s="151">
        <v>938019095.62</v>
      </c>
      <c r="E108" s="152">
        <v>511270050.52999997</v>
      </c>
    </row>
    <row r="109" spans="1:5" ht="21.95" customHeight="1">
      <c r="A109" s="111" t="s">
        <v>317</v>
      </c>
      <c r="B109" s="151">
        <v>265511226.36000001</v>
      </c>
      <c r="C109" s="151">
        <v>673214367.27999997</v>
      </c>
      <c r="D109" s="151">
        <v>732416675.92999995</v>
      </c>
      <c r="E109" s="152">
        <v>206308917.71000001</v>
      </c>
    </row>
    <row r="110" spans="1:5" ht="21.95" customHeight="1">
      <c r="A110" s="111" t="s">
        <v>318</v>
      </c>
      <c r="B110" s="151">
        <v>1396730627.28</v>
      </c>
      <c r="C110" s="151">
        <v>3451963695.04</v>
      </c>
      <c r="D110" s="151">
        <v>2783925007.4899998</v>
      </c>
      <c r="E110" s="152">
        <v>2064769314.8299999</v>
      </c>
    </row>
    <row r="111" spans="1:5" ht="21.95" customHeight="1">
      <c r="A111" s="111" t="s">
        <v>319</v>
      </c>
      <c r="B111" s="151">
        <v>1777820509.4100001</v>
      </c>
      <c r="C111" s="151">
        <v>2975510300.1700001</v>
      </c>
      <c r="D111" s="151">
        <v>2368894934.2600002</v>
      </c>
      <c r="E111" s="152">
        <v>2384435875.3200002</v>
      </c>
    </row>
    <row r="112" spans="1:5" ht="21.95" customHeight="1">
      <c r="A112" s="111" t="s">
        <v>320</v>
      </c>
      <c r="B112" s="151">
        <v>170776047.75</v>
      </c>
      <c r="C112" s="151">
        <v>262275563.62</v>
      </c>
      <c r="D112" s="151">
        <v>165540905.52000001</v>
      </c>
      <c r="E112" s="152">
        <v>267510705.84999999</v>
      </c>
    </row>
    <row r="113" spans="1:5" ht="21.95" customHeight="1">
      <c r="A113" s="111" t="s">
        <v>321</v>
      </c>
      <c r="B113" s="151">
        <v>2317806687.8299999</v>
      </c>
      <c r="C113" s="151">
        <v>3761827339.3299999</v>
      </c>
      <c r="D113" s="151">
        <v>3692213787.5500002</v>
      </c>
      <c r="E113" s="152">
        <v>2387420239.6100001</v>
      </c>
    </row>
    <row r="114" spans="1:5" ht="21.95" customHeight="1">
      <c r="A114" s="111" t="s">
        <v>322</v>
      </c>
      <c r="B114" s="151">
        <v>599781409.38999999</v>
      </c>
      <c r="C114" s="151">
        <v>9808059877.4300003</v>
      </c>
      <c r="D114" s="151">
        <v>9434919652.7600002</v>
      </c>
      <c r="E114" s="152">
        <v>972921634.05999994</v>
      </c>
    </row>
    <row r="115" spans="1:5" ht="21.95" customHeight="1">
      <c r="A115" s="111" t="s">
        <v>323</v>
      </c>
      <c r="B115" s="151">
        <v>408991908.02999997</v>
      </c>
      <c r="C115" s="151">
        <v>5011625954.0699997</v>
      </c>
      <c r="D115" s="151">
        <v>4202341423.0999999</v>
      </c>
      <c r="E115" s="152">
        <v>1218276439</v>
      </c>
    </row>
    <row r="116" spans="1:5" ht="21.95" customHeight="1">
      <c r="A116" s="111" t="s">
        <v>324</v>
      </c>
      <c r="B116" s="151">
        <v>7591173862.9700003</v>
      </c>
      <c r="C116" s="151">
        <v>77257152351.25</v>
      </c>
      <c r="D116" s="151">
        <v>69333756560.440002</v>
      </c>
      <c r="E116" s="152">
        <v>15514569653.780001</v>
      </c>
    </row>
    <row r="117" spans="1:5" ht="21.95" customHeight="1">
      <c r="A117" s="170" t="s">
        <v>325</v>
      </c>
      <c r="B117" s="108">
        <v>14468790251.299999</v>
      </c>
      <c r="C117" s="108">
        <v>83767627116.960007</v>
      </c>
      <c r="D117" s="108">
        <v>83668074060.550003</v>
      </c>
      <c r="E117" s="162">
        <v>14568343307.709999</v>
      </c>
    </row>
    <row r="118" spans="1:5" ht="21.95" customHeight="1">
      <c r="A118" s="111" t="s">
        <v>326</v>
      </c>
      <c r="B118" s="151">
        <v>282.79000000000002</v>
      </c>
      <c r="C118" s="151">
        <v>0</v>
      </c>
      <c r="D118" s="151">
        <v>0</v>
      </c>
      <c r="E118" s="152">
        <v>282.79000000000002</v>
      </c>
    </row>
    <row r="119" spans="1:5" ht="21.95" customHeight="1">
      <c r="A119" s="111" t="s">
        <v>327</v>
      </c>
      <c r="B119" s="151">
        <v>108962044.05</v>
      </c>
      <c r="C119" s="151">
        <v>16985452.920000002</v>
      </c>
      <c r="D119" s="151">
        <v>11661168.210000001</v>
      </c>
      <c r="E119" s="152">
        <v>114286328.76000001</v>
      </c>
    </row>
    <row r="120" spans="1:5" ht="21.95" customHeight="1">
      <c r="A120" s="111" t="s">
        <v>328</v>
      </c>
      <c r="B120" s="151">
        <v>43404422.240000002</v>
      </c>
      <c r="C120" s="151">
        <v>1664679.03</v>
      </c>
      <c r="D120" s="151">
        <v>1509070.8</v>
      </c>
      <c r="E120" s="152">
        <v>43560030.469999999</v>
      </c>
    </row>
    <row r="121" spans="1:5" ht="21.95" customHeight="1">
      <c r="A121" s="111" t="s">
        <v>329</v>
      </c>
      <c r="B121" s="151">
        <v>7404189.1900000004</v>
      </c>
      <c r="C121" s="151">
        <v>85492528.150000006</v>
      </c>
      <c r="D121" s="151">
        <v>85167683.269999996</v>
      </c>
      <c r="E121" s="152">
        <v>7729034.0700000003</v>
      </c>
    </row>
    <row r="122" spans="1:5" ht="21.95" customHeight="1">
      <c r="A122" s="111" t="s">
        <v>330</v>
      </c>
      <c r="B122" s="151">
        <v>13948293601.68</v>
      </c>
      <c r="C122" s="151">
        <v>83475612268.440002</v>
      </c>
      <c r="D122" s="151">
        <v>83349339970.080002</v>
      </c>
      <c r="E122" s="152">
        <v>14074565900.040001</v>
      </c>
    </row>
    <row r="123" spans="1:5" ht="21.95" customHeight="1">
      <c r="A123" s="111" t="s">
        <v>331</v>
      </c>
      <c r="B123" s="151">
        <v>360725711.35000002</v>
      </c>
      <c r="C123" s="151">
        <v>187872188.41999999</v>
      </c>
      <c r="D123" s="151">
        <v>220396168.19</v>
      </c>
      <c r="E123" s="152">
        <v>328201731.57999998</v>
      </c>
    </row>
    <row r="124" spans="1:5" ht="21.95" customHeight="1">
      <c r="A124" s="170" t="s">
        <v>332</v>
      </c>
      <c r="B124" s="108">
        <v>9503016252.8299999</v>
      </c>
      <c r="C124" s="108">
        <v>7017877745.6400003</v>
      </c>
      <c r="D124" s="108">
        <v>7690901468.8199997</v>
      </c>
      <c r="E124" s="162">
        <v>8829992529.6499996</v>
      </c>
    </row>
    <row r="125" spans="1:5" ht="21.95" customHeight="1">
      <c r="A125" s="111" t="s">
        <v>333</v>
      </c>
      <c r="B125" s="151">
        <v>60792609.670000002</v>
      </c>
      <c r="C125" s="151">
        <v>89769646.900000006</v>
      </c>
      <c r="D125" s="151">
        <v>87795083.159999996</v>
      </c>
      <c r="E125" s="152">
        <v>62767173.409999996</v>
      </c>
    </row>
    <row r="126" spans="1:5" ht="21.95" customHeight="1">
      <c r="A126" s="111" t="s">
        <v>334</v>
      </c>
      <c r="B126" s="151">
        <v>8770359850.6399994</v>
      </c>
      <c r="C126" s="151">
        <v>6404547573.29</v>
      </c>
      <c r="D126" s="151">
        <v>7053861244.6199999</v>
      </c>
      <c r="E126" s="152">
        <v>8121046179.3100004</v>
      </c>
    </row>
    <row r="127" spans="1:5" ht="21.95" customHeight="1">
      <c r="A127" s="111" t="s">
        <v>335</v>
      </c>
      <c r="B127" s="151">
        <v>3017050.47</v>
      </c>
      <c r="C127" s="151">
        <v>1666695.47</v>
      </c>
      <c r="D127" s="151">
        <v>1121780.6499999999</v>
      </c>
      <c r="E127" s="152">
        <v>3561965.29</v>
      </c>
    </row>
    <row r="128" spans="1:5" ht="21.95" customHeight="1">
      <c r="A128" s="111" t="s">
        <v>336</v>
      </c>
      <c r="B128" s="151">
        <v>668811689.11000001</v>
      </c>
      <c r="C128" s="151">
        <v>521890905.60000002</v>
      </c>
      <c r="D128" s="151">
        <v>548123360.38999999</v>
      </c>
      <c r="E128" s="152">
        <v>642579234.32000005</v>
      </c>
    </row>
    <row r="129" spans="1:5" ht="21.95" customHeight="1">
      <c r="A129" s="111" t="s">
        <v>297</v>
      </c>
      <c r="B129" s="151">
        <v>35052.94</v>
      </c>
      <c r="C129" s="151">
        <v>2924.38</v>
      </c>
      <c r="D129" s="151">
        <v>0</v>
      </c>
      <c r="E129" s="152">
        <v>37977.32</v>
      </c>
    </row>
    <row r="130" spans="1:5" ht="21.95" customHeight="1">
      <c r="A130" s="170" t="s">
        <v>337</v>
      </c>
      <c r="B130" s="108">
        <v>4469428838.2399998</v>
      </c>
      <c r="C130" s="108">
        <v>1486328056.75</v>
      </c>
      <c r="D130" s="108">
        <v>1294271483.0999999</v>
      </c>
      <c r="E130" s="162">
        <v>4661485411.8900003</v>
      </c>
    </row>
    <row r="131" spans="1:5" ht="21.95" customHeight="1">
      <c r="A131" s="111" t="s">
        <v>338</v>
      </c>
      <c r="B131" s="151">
        <v>2346311172.4099998</v>
      </c>
      <c r="C131" s="151">
        <v>462362510.04000002</v>
      </c>
      <c r="D131" s="151">
        <v>415640332.04000002</v>
      </c>
      <c r="E131" s="152">
        <v>2393033350.4099998</v>
      </c>
    </row>
    <row r="132" spans="1:5" ht="21.95" customHeight="1">
      <c r="A132" s="111" t="s">
        <v>339</v>
      </c>
      <c r="B132" s="151">
        <v>162546719.97</v>
      </c>
      <c r="C132" s="151">
        <v>91878020.480000004</v>
      </c>
      <c r="D132" s="151">
        <v>57611683.049999997</v>
      </c>
      <c r="E132" s="152">
        <v>196813057.40000001</v>
      </c>
    </row>
    <row r="133" spans="1:5" ht="21.95" customHeight="1">
      <c r="A133" s="111" t="s">
        <v>340</v>
      </c>
      <c r="B133" s="151">
        <v>10073187.539999999</v>
      </c>
      <c r="C133" s="151">
        <v>5234053.3600000003</v>
      </c>
      <c r="D133" s="151">
        <v>8367754.6799999997</v>
      </c>
      <c r="E133" s="152">
        <v>6939486.2199999997</v>
      </c>
    </row>
    <row r="134" spans="1:5" ht="21.95" customHeight="1">
      <c r="A134" s="111" t="s">
        <v>341</v>
      </c>
      <c r="B134" s="151">
        <v>4385076.18</v>
      </c>
      <c r="C134" s="151">
        <v>8959894.5299999993</v>
      </c>
      <c r="D134" s="151">
        <v>8809477.4399999995</v>
      </c>
      <c r="E134" s="152">
        <v>4535493.2699999996</v>
      </c>
    </row>
    <row r="135" spans="1:5" ht="21.95" customHeight="1">
      <c r="A135" s="111" t="s">
        <v>342</v>
      </c>
      <c r="B135" s="151">
        <v>67122727.810000002</v>
      </c>
      <c r="C135" s="151">
        <v>70943732.060000002</v>
      </c>
      <c r="D135" s="151">
        <v>62956711.960000001</v>
      </c>
      <c r="E135" s="152">
        <v>75109747.909999996</v>
      </c>
    </row>
    <row r="136" spans="1:5" ht="21.95" customHeight="1">
      <c r="A136" s="111" t="s">
        <v>343</v>
      </c>
      <c r="B136" s="151">
        <v>1752795754.3299999</v>
      </c>
      <c r="C136" s="151">
        <v>676767568.57000005</v>
      </c>
      <c r="D136" s="151">
        <v>597285446.87</v>
      </c>
      <c r="E136" s="152">
        <v>1832277876.03</v>
      </c>
    </row>
    <row r="137" spans="1:5" ht="21.95" customHeight="1">
      <c r="A137" s="111" t="s">
        <v>344</v>
      </c>
      <c r="B137" s="151">
        <v>67274503.439999998</v>
      </c>
      <c r="C137" s="151">
        <v>130210731.02</v>
      </c>
      <c r="D137" s="151">
        <v>112079464.66</v>
      </c>
      <c r="E137" s="152">
        <v>85405769.799999997</v>
      </c>
    </row>
    <row r="138" spans="1:5" ht="21.95" customHeight="1">
      <c r="A138" s="111" t="s">
        <v>345</v>
      </c>
      <c r="B138" s="151">
        <v>201196.29</v>
      </c>
      <c r="C138" s="151">
        <v>392364.57</v>
      </c>
      <c r="D138" s="151">
        <v>421202.63</v>
      </c>
      <c r="E138" s="152">
        <v>172358.23</v>
      </c>
    </row>
    <row r="139" spans="1:5" ht="21.95" customHeight="1">
      <c r="A139" s="111" t="s">
        <v>346</v>
      </c>
      <c r="B139" s="151">
        <v>52020394.399999999</v>
      </c>
      <c r="C139" s="151">
        <v>28727793.370000001</v>
      </c>
      <c r="D139" s="151">
        <v>25291652.789999999</v>
      </c>
      <c r="E139" s="152">
        <v>55456534.979999997</v>
      </c>
    </row>
    <row r="140" spans="1:5" ht="21.95" customHeight="1">
      <c r="A140" s="111" t="s">
        <v>347</v>
      </c>
      <c r="B140" s="151">
        <v>5969125.8899999997</v>
      </c>
      <c r="C140" s="151">
        <v>10597292.74</v>
      </c>
      <c r="D140" s="151">
        <v>4824680.99</v>
      </c>
      <c r="E140" s="152">
        <v>11741737.640000001</v>
      </c>
    </row>
    <row r="141" spans="1:5" ht="21.95" customHeight="1">
      <c r="A141" s="153" t="s">
        <v>348</v>
      </c>
      <c r="B141" s="154">
        <v>728979.98</v>
      </c>
      <c r="C141" s="154">
        <v>254096.01</v>
      </c>
      <c r="D141" s="154">
        <v>983075.99</v>
      </c>
      <c r="E141" s="155">
        <v>0</v>
      </c>
    </row>
  </sheetData>
  <pageMargins left="0.7" right="0.7" top="0.75" bottom="0.75" header="0.3" footer="0.3"/>
  <pageSetup paperSize="9" orientation="portrait"/>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
  <sheetViews>
    <sheetView showGridLines="0" workbookViewId="0">
      <selection activeCell="F18" sqref="F18"/>
    </sheetView>
  </sheetViews>
  <sheetFormatPr defaultColWidth="20.28515625" defaultRowHeight="34.5" customHeight="1"/>
  <cols>
    <col min="1" max="1" width="31" style="6" customWidth="1"/>
    <col min="2" max="2" width="20.42578125" style="6" customWidth="1"/>
    <col min="3" max="3" width="20" style="6" customWidth="1"/>
    <col min="4" max="4" width="19.140625" style="6" customWidth="1"/>
    <col min="5" max="5" width="20.140625" style="6" customWidth="1"/>
    <col min="6" max="16384" width="20.28515625" style="6"/>
  </cols>
  <sheetData>
    <row r="1" spans="1:5" ht="12">
      <c r="A1" s="92" t="s">
        <v>359</v>
      </c>
      <c r="B1" s="104"/>
      <c r="C1" s="104"/>
      <c r="D1" s="104"/>
      <c r="E1" s="104"/>
    </row>
    <row r="2" spans="1:5" ht="11.25">
      <c r="A2" s="104"/>
      <c r="B2" s="104"/>
      <c r="C2" s="104"/>
      <c r="D2" s="104"/>
      <c r="E2" s="104"/>
    </row>
    <row r="3" spans="1:5" ht="17.25" customHeight="1">
      <c r="A3" s="104"/>
      <c r="B3" s="96" t="s">
        <v>928</v>
      </c>
      <c r="C3" s="104"/>
      <c r="D3" s="104"/>
      <c r="E3" s="104"/>
    </row>
    <row r="4" spans="1:5" ht="18" customHeight="1">
      <c r="A4" s="105"/>
      <c r="B4" s="104"/>
      <c r="C4" s="104"/>
      <c r="D4" s="104"/>
      <c r="E4" s="104"/>
    </row>
    <row r="5" spans="1:5" ht="15" customHeight="1">
      <c r="A5" s="207" t="s">
        <v>71</v>
      </c>
      <c r="B5" s="187" t="s">
        <v>72</v>
      </c>
      <c r="C5" s="206" t="s">
        <v>73</v>
      </c>
      <c r="D5" s="206"/>
      <c r="E5" s="24" t="s">
        <v>72</v>
      </c>
    </row>
    <row r="6" spans="1:5" ht="22.5">
      <c r="A6" s="208"/>
      <c r="B6" s="25" t="s">
        <v>810</v>
      </c>
      <c r="C6" s="26" t="s">
        <v>80</v>
      </c>
      <c r="D6" s="26" t="s">
        <v>81</v>
      </c>
      <c r="E6" s="27" t="s">
        <v>930</v>
      </c>
    </row>
    <row r="7" spans="1:5" ht="16.5" customHeight="1">
      <c r="A7" s="10" t="s">
        <v>74</v>
      </c>
      <c r="B7" s="7">
        <v>1863536.59</v>
      </c>
      <c r="C7" s="7">
        <v>9818331.2599999998</v>
      </c>
      <c r="D7" s="7">
        <v>9953642.7599999998</v>
      </c>
      <c r="E7" s="8">
        <f>B7+C7-D7</f>
        <v>1728225.0899999999</v>
      </c>
    </row>
    <row r="8" spans="1:5" ht="16.5" customHeight="1">
      <c r="A8" s="10" t="s">
        <v>75</v>
      </c>
      <c r="B8" s="7">
        <v>1958858.0699999984</v>
      </c>
      <c r="C8" s="7">
        <v>5232534.96</v>
      </c>
      <c r="D8" s="7">
        <v>3998035</v>
      </c>
      <c r="E8" s="8">
        <f t="shared" ref="E8:E13" si="0">B8+C8-D8</f>
        <v>3193358.0299999984</v>
      </c>
    </row>
    <row r="9" spans="1:5" ht="16.5" customHeight="1">
      <c r="A9" s="10" t="s">
        <v>76</v>
      </c>
      <c r="B9" s="7">
        <v>47913424.900000006</v>
      </c>
      <c r="C9" s="7">
        <v>106594512.14</v>
      </c>
      <c r="D9" s="7">
        <v>123345425.13</v>
      </c>
      <c r="E9" s="8">
        <f t="shared" si="0"/>
        <v>31162511.910000026</v>
      </c>
    </row>
    <row r="10" spans="1:5" ht="16.5" customHeight="1">
      <c r="A10" s="10" t="s">
        <v>77</v>
      </c>
      <c r="B10" s="7">
        <v>52123488.020000003</v>
      </c>
      <c r="C10" s="7">
        <v>201514145.41999999</v>
      </c>
      <c r="D10" s="7">
        <v>172536608.66999999</v>
      </c>
      <c r="E10" s="8">
        <f t="shared" si="0"/>
        <v>81101024.770000011</v>
      </c>
    </row>
    <row r="11" spans="1:5" ht="16.5" customHeight="1">
      <c r="A11" s="10" t="s">
        <v>78</v>
      </c>
      <c r="B11" s="7">
        <v>1145532365.23</v>
      </c>
      <c r="C11" s="7">
        <v>1645802468.8399999</v>
      </c>
      <c r="D11" s="7">
        <v>1783044421.0899999</v>
      </c>
      <c r="E11" s="8">
        <f t="shared" si="0"/>
        <v>1008290412.9799998</v>
      </c>
    </row>
    <row r="12" spans="1:5" ht="16.5" hidden="1" customHeight="1">
      <c r="A12" s="10"/>
      <c r="B12" s="7">
        <v>0</v>
      </c>
      <c r="C12" s="7">
        <v>0</v>
      </c>
      <c r="D12" s="7">
        <v>0</v>
      </c>
      <c r="E12" s="8">
        <f t="shared" si="0"/>
        <v>0</v>
      </c>
    </row>
    <row r="13" spans="1:5" ht="16.5" customHeight="1">
      <c r="A13" s="10" t="s">
        <v>64</v>
      </c>
      <c r="B13" s="7">
        <v>1271593.76</v>
      </c>
      <c r="C13" s="7">
        <v>2493013.0099999998</v>
      </c>
      <c r="D13" s="7">
        <v>3760725.12</v>
      </c>
      <c r="E13" s="8">
        <f t="shared" si="0"/>
        <v>3881.6499999994412</v>
      </c>
    </row>
    <row r="14" spans="1:5" ht="25.5" customHeight="1">
      <c r="A14" s="3" t="s">
        <v>63</v>
      </c>
      <c r="B14" s="210">
        <f>SUM(B7:B13)</f>
        <v>1250663266.5699999</v>
      </c>
      <c r="C14" s="210">
        <f>SUM(C7:C13)</f>
        <v>1971455005.6299999</v>
      </c>
      <c r="D14" s="210">
        <f t="shared" ref="D14" si="1">SUM(D7:D13)</f>
        <v>2096638857.7699997</v>
      </c>
      <c r="E14" s="9">
        <f>B14+C14-D14</f>
        <v>1125479414.4300001</v>
      </c>
    </row>
  </sheetData>
  <mergeCells count="2">
    <mergeCell ref="C5:D5"/>
    <mergeCell ref="A5:A6"/>
  </mergeCells>
  <pageMargins left="0.7" right="0.7" top="0.75" bottom="0.75" header="0.3" footer="0.3"/>
  <pageSetup paperSize="9" orientation="portrait" verticalDpi="599"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7"/>
  <sheetViews>
    <sheetView showGridLines="0" tabSelected="1" zoomScaleNormal="100" workbookViewId="0">
      <selection activeCell="H21" sqref="H21"/>
    </sheetView>
  </sheetViews>
  <sheetFormatPr defaultRowHeight="11.25"/>
  <cols>
    <col min="1" max="1" width="42.5703125" style="4" bestFit="1" customWidth="1"/>
    <col min="2" max="2" width="16" style="4" bestFit="1" customWidth="1"/>
    <col min="3" max="3" width="16.5703125" style="4" bestFit="1" customWidth="1"/>
    <col min="4" max="4" width="18" style="4" customWidth="1"/>
    <col min="5" max="16384" width="9.140625" style="4"/>
  </cols>
  <sheetData>
    <row r="1" spans="1:4" ht="12">
      <c r="A1" s="106" t="s">
        <v>360</v>
      </c>
      <c r="B1" s="107"/>
      <c r="C1" s="107"/>
      <c r="D1" s="107"/>
    </row>
    <row r="2" spans="1:4">
      <c r="A2" s="107"/>
      <c r="B2" s="107"/>
      <c r="C2" s="107"/>
      <c r="D2" s="107"/>
    </row>
    <row r="3" spans="1:4" ht="12">
      <c r="A3" s="92"/>
      <c r="B3" s="96" t="s">
        <v>928</v>
      </c>
      <c r="C3" s="107"/>
      <c r="D3" s="107"/>
    </row>
    <row r="4" spans="1:4" ht="15" customHeight="1">
      <c r="A4" s="105"/>
      <c r="B4" s="107"/>
      <c r="C4" s="107"/>
      <c r="D4" s="107"/>
    </row>
    <row r="5" spans="1:4" s="12" customFormat="1" ht="33.75">
      <c r="A5" s="28" t="s">
        <v>65</v>
      </c>
      <c r="B5" s="29" t="s">
        <v>79</v>
      </c>
      <c r="C5" s="29" t="s">
        <v>931</v>
      </c>
      <c r="D5" s="30" t="s">
        <v>82</v>
      </c>
    </row>
    <row r="6" spans="1:4" ht="15" customHeight="1">
      <c r="A6" s="13" t="s">
        <v>66</v>
      </c>
      <c r="B6" s="14">
        <v>3721153.2</v>
      </c>
      <c r="C6" s="14">
        <v>0</v>
      </c>
      <c r="D6" s="15">
        <f>B6+C6</f>
        <v>3721153.2</v>
      </c>
    </row>
    <row r="7" spans="1:4" ht="15" customHeight="1">
      <c r="A7" s="13" t="s">
        <v>67</v>
      </c>
      <c r="B7" s="14">
        <v>13224200</v>
      </c>
      <c r="C7" s="14">
        <v>354980</v>
      </c>
      <c r="D7" s="15">
        <f t="shared" ref="D7:D15" si="0">B7+C7</f>
        <v>13579180</v>
      </c>
    </row>
    <row r="8" spans="1:4" ht="15" customHeight="1">
      <c r="A8" s="22">
        <v>2</v>
      </c>
      <c r="B8" s="14">
        <v>1637099504</v>
      </c>
      <c r="C8" s="14">
        <v>29455000</v>
      </c>
      <c r="D8" s="15">
        <f t="shared" si="0"/>
        <v>1666554504</v>
      </c>
    </row>
    <row r="9" spans="1:4" ht="15" customHeight="1">
      <c r="A9" s="22">
        <v>1</v>
      </c>
      <c r="B9" s="14">
        <v>1618664374</v>
      </c>
      <c r="C9" s="14">
        <v>8361000</v>
      </c>
      <c r="D9" s="15">
        <f t="shared" si="0"/>
        <v>1627025374</v>
      </c>
    </row>
    <row r="10" spans="1:4" ht="15" customHeight="1">
      <c r="A10" s="22">
        <v>0.5</v>
      </c>
      <c r="B10" s="14">
        <v>604393494.5</v>
      </c>
      <c r="C10" s="14">
        <v>4841200</v>
      </c>
      <c r="D10" s="15">
        <f t="shared" si="0"/>
        <v>609234694.5</v>
      </c>
    </row>
    <row r="11" spans="1:4" ht="15" customHeight="1">
      <c r="A11" s="22">
        <v>0.2</v>
      </c>
      <c r="B11" s="14">
        <v>342097381.80000001</v>
      </c>
      <c r="C11" s="14">
        <v>2658802.6</v>
      </c>
      <c r="D11" s="15">
        <f t="shared" si="0"/>
        <v>344756184.40000004</v>
      </c>
    </row>
    <row r="12" spans="1:4" ht="15" customHeight="1">
      <c r="A12" s="22">
        <v>0.1</v>
      </c>
      <c r="B12" s="14">
        <v>218595692</v>
      </c>
      <c r="C12" s="14">
        <v>2618440</v>
      </c>
      <c r="D12" s="15">
        <f t="shared" si="0"/>
        <v>221214132</v>
      </c>
    </row>
    <row r="13" spans="1:4" ht="15" customHeight="1">
      <c r="A13" s="22">
        <v>0.05</v>
      </c>
      <c r="B13" s="14">
        <v>115684550.5</v>
      </c>
      <c r="C13" s="14">
        <v>2040000</v>
      </c>
      <c r="D13" s="15">
        <f t="shared" si="0"/>
        <v>117724550.5</v>
      </c>
    </row>
    <row r="14" spans="1:4" ht="15" customHeight="1">
      <c r="A14" s="22">
        <v>0.02</v>
      </c>
      <c r="B14" s="14">
        <v>59996741.68</v>
      </c>
      <c r="C14" s="14">
        <v>10</v>
      </c>
      <c r="D14" s="15">
        <f t="shared" si="0"/>
        <v>59996751.68</v>
      </c>
    </row>
    <row r="15" spans="1:4" ht="15" customHeight="1">
      <c r="A15" s="22">
        <v>0.01</v>
      </c>
      <c r="B15" s="14">
        <v>38836560.220000006</v>
      </c>
      <c r="C15" s="14">
        <v>15.33</v>
      </c>
      <c r="D15" s="15">
        <f t="shared" si="0"/>
        <v>38836575.550000004</v>
      </c>
    </row>
    <row r="16" spans="1:4" ht="25.5" customHeight="1">
      <c r="A16" s="17" t="s">
        <v>63</v>
      </c>
      <c r="B16" s="18">
        <f>SUM(B6:B15)</f>
        <v>4652313651.9000006</v>
      </c>
      <c r="C16" s="18">
        <f>SUM(C6:C15)</f>
        <v>50329447.93</v>
      </c>
      <c r="D16" s="19">
        <f>SUM(D6:D15)</f>
        <v>4702643099.8300009</v>
      </c>
    </row>
    <row r="18" spans="1:4">
      <c r="A18" s="16" t="s">
        <v>70</v>
      </c>
    </row>
    <row r="20" spans="1:4" ht="39.75" customHeight="1">
      <c r="A20" s="188" t="s">
        <v>68</v>
      </c>
      <c r="B20" s="29" t="s">
        <v>79</v>
      </c>
      <c r="C20" s="29" t="s">
        <v>931</v>
      </c>
      <c r="D20" s="30" t="s">
        <v>82</v>
      </c>
    </row>
    <row r="21" spans="1:4" ht="15" customHeight="1">
      <c r="A21" s="20" t="s">
        <v>806</v>
      </c>
      <c r="B21" s="5">
        <v>453300</v>
      </c>
      <c r="C21" s="5">
        <v>0</v>
      </c>
      <c r="D21" s="21">
        <f>B21+C21</f>
        <v>453300</v>
      </c>
    </row>
    <row r="22" spans="1:4" ht="15" customHeight="1">
      <c r="A22" s="20" t="s">
        <v>89</v>
      </c>
      <c r="B22" s="11">
        <v>3781880</v>
      </c>
      <c r="C22" s="5">
        <v>92000</v>
      </c>
      <c r="D22" s="21">
        <f t="shared" ref="D22:D26" si="1">B22+C22</f>
        <v>3873880</v>
      </c>
    </row>
    <row r="23" spans="1:4" ht="15" customHeight="1">
      <c r="A23" s="20" t="s">
        <v>69</v>
      </c>
      <c r="B23" s="11">
        <v>5529640</v>
      </c>
      <c r="C23" s="5">
        <v>234680</v>
      </c>
      <c r="D23" s="21">
        <f t="shared" si="1"/>
        <v>5764320</v>
      </c>
    </row>
    <row r="24" spans="1:4" ht="15" customHeight="1">
      <c r="A24" s="20" t="s">
        <v>917</v>
      </c>
      <c r="B24" s="11">
        <v>0</v>
      </c>
      <c r="C24" s="5">
        <v>11500</v>
      </c>
      <c r="D24" s="21">
        <v>11500</v>
      </c>
    </row>
    <row r="25" spans="1:4" ht="15" customHeight="1">
      <c r="A25" s="20" t="s">
        <v>807</v>
      </c>
      <c r="B25" s="11">
        <v>1655080</v>
      </c>
      <c r="C25" s="5">
        <v>16800</v>
      </c>
      <c r="D25" s="21">
        <f t="shared" si="1"/>
        <v>1671880</v>
      </c>
    </row>
    <row r="26" spans="1:4" ht="25.5" customHeight="1">
      <c r="A26" s="20" t="s">
        <v>808</v>
      </c>
      <c r="B26" s="11">
        <v>1804300</v>
      </c>
      <c r="C26" s="5">
        <v>0</v>
      </c>
      <c r="D26" s="21">
        <f t="shared" si="1"/>
        <v>1804300</v>
      </c>
    </row>
    <row r="27" spans="1:4" ht="18.75" customHeight="1">
      <c r="A27" s="17" t="s">
        <v>63</v>
      </c>
      <c r="B27" s="18">
        <f>SUM(B21:B26)</f>
        <v>13224200</v>
      </c>
      <c r="C27" s="18">
        <f>SUM(C21:C26)</f>
        <v>354980</v>
      </c>
      <c r="D27" s="23">
        <f>SUM(D21:D26)</f>
        <v>13579180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2"/>
  <sheetViews>
    <sheetView showGridLines="0" workbookViewId="0">
      <selection activeCell="E21" sqref="E21"/>
    </sheetView>
  </sheetViews>
  <sheetFormatPr defaultRowHeight="12.75"/>
  <cols>
    <col min="1" max="1" width="23.42578125" customWidth="1"/>
    <col min="2" max="2" width="20.42578125" customWidth="1"/>
    <col min="3" max="3" width="22" customWidth="1"/>
    <col min="4" max="4" width="21.85546875" customWidth="1"/>
    <col min="5" max="5" width="19.140625" customWidth="1"/>
    <col min="7" max="7" width="16.5703125" bestFit="1" customWidth="1"/>
    <col min="8" max="9" width="17.7109375" bestFit="1" customWidth="1"/>
    <col min="10" max="10" width="16.5703125" bestFit="1" customWidth="1"/>
  </cols>
  <sheetData>
    <row r="1" spans="1:5">
      <c r="A1" s="92" t="s">
        <v>350</v>
      </c>
      <c r="B1" s="93"/>
      <c r="C1" s="93"/>
    </row>
    <row r="2" spans="1:5">
      <c r="A2" s="93"/>
      <c r="B2" s="93"/>
      <c r="C2" s="93"/>
    </row>
    <row r="3" spans="1:5">
      <c r="A3" s="93"/>
      <c r="B3" s="92" t="s">
        <v>928</v>
      </c>
      <c r="C3" s="93"/>
    </row>
    <row r="4" spans="1:5" ht="15">
      <c r="A4" s="2"/>
    </row>
    <row r="5" spans="1:5" ht="30" customHeight="1">
      <c r="A5" s="180" t="s">
        <v>18</v>
      </c>
      <c r="B5" s="45" t="s">
        <v>809</v>
      </c>
      <c r="C5" s="45" t="s">
        <v>6</v>
      </c>
      <c r="D5" s="45" t="s">
        <v>7</v>
      </c>
      <c r="E5" s="181" t="s">
        <v>929</v>
      </c>
    </row>
    <row r="6" spans="1:5" ht="33" customHeight="1">
      <c r="A6" s="31" t="s">
        <v>19</v>
      </c>
      <c r="B6" s="32"/>
      <c r="C6" s="32"/>
      <c r="D6" s="33"/>
      <c r="E6" s="34"/>
    </row>
    <row r="7" spans="1:5" ht="22.5">
      <c r="A7" s="35" t="s">
        <v>0</v>
      </c>
      <c r="B7" s="36">
        <v>107453000000</v>
      </c>
      <c r="C7" s="36">
        <v>114383059000</v>
      </c>
      <c r="D7" s="36">
        <v>103603000000</v>
      </c>
      <c r="E7" s="37">
        <f>B7+C7-D7</f>
        <v>118233059000</v>
      </c>
    </row>
    <row r="8" spans="1:5" ht="22.5">
      <c r="A8" s="35" t="s">
        <v>1</v>
      </c>
      <c r="B8" s="36">
        <v>0</v>
      </c>
      <c r="C8" s="36">
        <v>0</v>
      </c>
      <c r="D8" s="36">
        <v>0</v>
      </c>
      <c r="E8" s="37">
        <f>B8+C8-D8</f>
        <v>0</v>
      </c>
    </row>
    <row r="9" spans="1:5" ht="25.5" customHeight="1">
      <c r="A9" s="76" t="s">
        <v>13</v>
      </c>
      <c r="B9" s="71">
        <f>SUM(B7:B8)</f>
        <v>107453000000</v>
      </c>
      <c r="C9" s="71">
        <f>SUM(C7:C8)</f>
        <v>114383059000</v>
      </c>
      <c r="D9" s="71">
        <f>SUM(D7:D8)</f>
        <v>103603000000</v>
      </c>
      <c r="E9" s="72">
        <f>SUM(E7:E8)</f>
        <v>118233059000</v>
      </c>
    </row>
    <row r="10" spans="1:5" ht="22.5">
      <c r="A10" s="38" t="s">
        <v>84</v>
      </c>
      <c r="B10" s="39"/>
      <c r="C10" s="39"/>
      <c r="D10" s="40"/>
      <c r="E10" s="41"/>
    </row>
    <row r="11" spans="1:5">
      <c r="A11" s="35" t="s">
        <v>914</v>
      </c>
      <c r="B11" s="36">
        <v>200356209115.73999</v>
      </c>
      <c r="C11" s="36">
        <v>100972510039.55</v>
      </c>
      <c r="D11" s="36">
        <v>96426657732.580002</v>
      </c>
      <c r="E11" s="37">
        <f>B11+C11-D11</f>
        <v>204902061422.70996</v>
      </c>
    </row>
    <row r="12" spans="1:5" ht="15" customHeight="1">
      <c r="A12" s="35" t="s">
        <v>915</v>
      </c>
      <c r="B12" s="36">
        <v>170230000867.41</v>
      </c>
      <c r="C12" s="36">
        <v>293617535866.37</v>
      </c>
      <c r="D12" s="36">
        <v>297496747329.40002</v>
      </c>
      <c r="E12" s="37">
        <f>B12+C12-D12</f>
        <v>166350789404.38</v>
      </c>
    </row>
    <row r="13" spans="1:5" ht="15" customHeight="1">
      <c r="A13" s="35" t="s">
        <v>2</v>
      </c>
      <c r="B13" s="36">
        <v>56060171883.790001</v>
      </c>
      <c r="C13" s="36">
        <v>603774488811.46997</v>
      </c>
      <c r="D13" s="36">
        <v>586007274395.98999</v>
      </c>
      <c r="E13" s="37">
        <f>B13+C13-D13</f>
        <v>73827386299.27002</v>
      </c>
    </row>
    <row r="14" spans="1:5" ht="15" customHeight="1">
      <c r="A14" s="35" t="s">
        <v>916</v>
      </c>
      <c r="B14" s="36">
        <v>93719672635.220001</v>
      </c>
      <c r="C14" s="36">
        <v>276557056085.71002</v>
      </c>
      <c r="D14" s="36">
        <v>266378454831.04001</v>
      </c>
      <c r="E14" s="37">
        <f>B14+C14-D14</f>
        <v>103898273889.89005</v>
      </c>
    </row>
    <row r="15" spans="1:5" ht="25.5" customHeight="1">
      <c r="A15" s="76" t="s">
        <v>13</v>
      </c>
      <c r="B15" s="71">
        <f>SUM(B11:B14)</f>
        <v>520366054502.16003</v>
      </c>
      <c r="C15" s="71">
        <f>SUM(C11:C14)</f>
        <v>1274921590803.0999</v>
      </c>
      <c r="D15" s="71">
        <f t="shared" ref="D15:E15" si="0">SUM(D11:D14)</f>
        <v>1246309134289.01</v>
      </c>
      <c r="E15" s="72">
        <f t="shared" si="0"/>
        <v>548978511016.25</v>
      </c>
    </row>
    <row r="16" spans="1:5" ht="15" customHeight="1">
      <c r="A16" s="38" t="s">
        <v>20</v>
      </c>
      <c r="B16" s="39"/>
      <c r="C16" s="39"/>
      <c r="D16" s="40"/>
      <c r="E16" s="41"/>
    </row>
    <row r="17" spans="1:10" ht="22.5">
      <c r="A17" s="35" t="s">
        <v>3</v>
      </c>
      <c r="B17" s="36">
        <v>1017017141.25</v>
      </c>
      <c r="C17" s="36">
        <v>7095483328.8699999</v>
      </c>
      <c r="D17" s="36">
        <v>7161915755.1999998</v>
      </c>
      <c r="E17" s="37">
        <f>B17+C17-D17</f>
        <v>950584714.92000008</v>
      </c>
    </row>
    <row r="18" spans="1:10" ht="15" customHeight="1">
      <c r="A18" s="35" t="s">
        <v>21</v>
      </c>
      <c r="B18" s="36">
        <v>192800887.86000001</v>
      </c>
      <c r="C18" s="36">
        <v>57286534328.099998</v>
      </c>
      <c r="D18" s="36">
        <v>57329362272.940002</v>
      </c>
      <c r="E18" s="37">
        <f>B18+C18-D18</f>
        <v>149972943.01999664</v>
      </c>
    </row>
    <row r="19" spans="1:10" ht="15" customHeight="1">
      <c r="A19" s="35" t="s">
        <v>4</v>
      </c>
      <c r="B19" s="36">
        <v>327175531.13</v>
      </c>
      <c r="C19" s="36">
        <v>840412811.57000005</v>
      </c>
      <c r="D19" s="36">
        <v>126356298.13</v>
      </c>
      <c r="E19" s="37">
        <f>B19+C19-D19</f>
        <v>1041232044.5700001</v>
      </c>
    </row>
    <row r="20" spans="1:10" ht="15" customHeight="1">
      <c r="A20" s="35" t="s">
        <v>5</v>
      </c>
      <c r="B20" s="36">
        <v>21608044.199999999</v>
      </c>
      <c r="C20" s="36">
        <v>5796989.1200000001</v>
      </c>
      <c r="D20" s="36">
        <v>8917472.6300000008</v>
      </c>
      <c r="E20" s="37">
        <f>B20+C20-D20</f>
        <v>18487560.689999998</v>
      </c>
    </row>
    <row r="21" spans="1:10" ht="25.5" customHeight="1">
      <c r="A21" s="76" t="s">
        <v>13</v>
      </c>
      <c r="B21" s="71">
        <f>SUM(B17:B20)</f>
        <v>1558601604.4400003</v>
      </c>
      <c r="C21" s="71">
        <f t="shared" ref="C21:E21" si="1">SUM(C17:C20)</f>
        <v>65228227457.660004</v>
      </c>
      <c r="D21" s="71">
        <f t="shared" si="1"/>
        <v>64626551798.899994</v>
      </c>
      <c r="E21" s="72">
        <f t="shared" si="1"/>
        <v>2160277263.1999969</v>
      </c>
      <c r="G21" s="1"/>
      <c r="H21" s="1"/>
      <c r="I21" s="1"/>
      <c r="J21" s="1"/>
    </row>
    <row r="22" spans="1:10" ht="25.5" customHeight="1">
      <c r="A22" s="42" t="s">
        <v>63</v>
      </c>
      <c r="B22" s="43">
        <f>B9+B15+B21</f>
        <v>629377656106.59998</v>
      </c>
      <c r="C22" s="43">
        <f t="shared" ref="C22:D22" si="2">C9+C15+C21</f>
        <v>1454532877260.7598</v>
      </c>
      <c r="D22" s="43">
        <f t="shared" si="2"/>
        <v>1414538686087.9099</v>
      </c>
      <c r="E22" s="44">
        <f>B22+C22-D22</f>
        <v>669371847279.44995</v>
      </c>
    </row>
  </sheetData>
  <pageMargins left="0.7" right="0.7" top="0.75" bottom="0.75" header="0.3" footer="0.3"/>
  <pageSetup paperSize="9" orientation="landscape" r:id="rId1"/>
  <ignoredErrors>
    <ignoredError sqref="E2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3"/>
  <sheetViews>
    <sheetView showGridLines="0" zoomScaleNormal="100" workbookViewId="0">
      <selection activeCell="I16" sqref="I16"/>
    </sheetView>
  </sheetViews>
  <sheetFormatPr defaultRowHeight="12.75"/>
  <cols>
    <col min="1" max="1" width="23.28515625" customWidth="1"/>
    <col min="2" max="2" width="22.5703125" customWidth="1"/>
    <col min="3" max="3" width="20.42578125" customWidth="1"/>
    <col min="4" max="4" width="19" customWidth="1"/>
    <col min="5" max="5" width="20.28515625" customWidth="1"/>
    <col min="6" max="6" width="16.42578125" bestFit="1" customWidth="1"/>
  </cols>
  <sheetData>
    <row r="1" spans="1:7">
      <c r="A1" s="94" t="s">
        <v>351</v>
      </c>
      <c r="B1" s="93"/>
      <c r="C1" s="93"/>
    </row>
    <row r="2" spans="1:7">
      <c r="A2" s="93"/>
      <c r="B2" s="93"/>
      <c r="C2" s="93"/>
    </row>
    <row r="3" spans="1:7">
      <c r="A3" s="93"/>
      <c r="B3" s="92" t="s">
        <v>928</v>
      </c>
      <c r="C3" s="93"/>
    </row>
    <row r="5" spans="1:7" ht="30" customHeight="1">
      <c r="A5" s="28" t="s">
        <v>22</v>
      </c>
      <c r="B5" s="29" t="s">
        <v>809</v>
      </c>
      <c r="C5" s="29" t="s">
        <v>7</v>
      </c>
      <c r="D5" s="29" t="s">
        <v>6</v>
      </c>
      <c r="E5" s="181" t="s">
        <v>929</v>
      </c>
    </row>
    <row r="6" spans="1:7" ht="22.5">
      <c r="A6" s="38" t="s">
        <v>23</v>
      </c>
      <c r="B6" s="39"/>
      <c r="C6" s="39"/>
      <c r="D6" s="40"/>
      <c r="E6" s="46"/>
    </row>
    <row r="7" spans="1:7" ht="22.5">
      <c r="A7" s="35" t="s">
        <v>24</v>
      </c>
      <c r="B7" s="36">
        <v>31660330549.439999</v>
      </c>
      <c r="C7" s="36">
        <v>87543840856.419998</v>
      </c>
      <c r="D7" s="36">
        <v>49711585134.68</v>
      </c>
      <c r="E7" s="37">
        <f>B7+C7-D7</f>
        <v>69492586271.179993</v>
      </c>
      <c r="F7" s="67"/>
      <c r="G7" s="68"/>
    </row>
    <row r="8" spans="1:7" ht="22.5">
      <c r="A8" s="35" t="s">
        <v>25</v>
      </c>
      <c r="B8" s="36">
        <v>3000000000</v>
      </c>
      <c r="C8" s="36">
        <v>157955000000</v>
      </c>
      <c r="D8" s="36">
        <v>141955000000</v>
      </c>
      <c r="E8" s="37">
        <f>B8+C8-D8</f>
        <v>19000000000</v>
      </c>
    </row>
    <row r="9" spans="1:7" ht="25.5" customHeight="1">
      <c r="A9" s="76" t="s">
        <v>13</v>
      </c>
      <c r="B9" s="71">
        <f>SUM(B7:B8)</f>
        <v>34660330549.440002</v>
      </c>
      <c r="C9" s="71">
        <f>SUM(C7:C8)</f>
        <v>245498840856.41998</v>
      </c>
      <c r="D9" s="71">
        <f t="shared" ref="D9" si="0">SUM(D7:D8)</f>
        <v>191666585134.67999</v>
      </c>
      <c r="E9" s="72">
        <f t="shared" ref="E9:E32" si="1">+B9+C9-D9</f>
        <v>88492586271.179993</v>
      </c>
    </row>
    <row r="10" spans="1:7">
      <c r="A10" s="38" t="s">
        <v>26</v>
      </c>
      <c r="B10" s="39"/>
      <c r="C10" s="39"/>
      <c r="D10" s="40"/>
      <c r="E10" s="46"/>
    </row>
    <row r="11" spans="1:7" ht="22.5">
      <c r="A11" s="35" t="s">
        <v>27</v>
      </c>
      <c r="B11" s="36">
        <v>607550569.28999996</v>
      </c>
      <c r="C11" s="36">
        <v>4881121583.3100004</v>
      </c>
      <c r="D11" s="36">
        <v>3354940652.5799999</v>
      </c>
      <c r="E11" s="37">
        <f>B11+C11-D11</f>
        <v>2133731500.0200005</v>
      </c>
      <c r="F11" s="69"/>
    </row>
    <row r="12" spans="1:7" ht="22.5">
      <c r="A12" s="35" t="s">
        <v>28</v>
      </c>
      <c r="B12" s="36">
        <v>275707795</v>
      </c>
      <c r="C12" s="36">
        <v>71743029.599999994</v>
      </c>
      <c r="D12" s="36">
        <v>139338630</v>
      </c>
      <c r="E12" s="37">
        <f>B12+C12-D12</f>
        <v>208112194.60000002</v>
      </c>
    </row>
    <row r="13" spans="1:7" ht="22.5">
      <c r="A13" s="35" t="s">
        <v>29</v>
      </c>
      <c r="B13" s="36">
        <v>33195447368.48</v>
      </c>
      <c r="C13" s="36">
        <v>14796648850.209999</v>
      </c>
      <c r="D13" s="36">
        <v>6738254138.5100002</v>
      </c>
      <c r="E13" s="37">
        <f>B13+C13-D13</f>
        <v>41253842080.18</v>
      </c>
    </row>
    <row r="14" spans="1:7" ht="22.5">
      <c r="A14" s="35" t="s">
        <v>83</v>
      </c>
      <c r="B14" s="36">
        <v>3723831771.25</v>
      </c>
      <c r="C14" s="36">
        <v>97833242669.630005</v>
      </c>
      <c r="D14" s="36">
        <v>98352922778.229996</v>
      </c>
      <c r="E14" s="37">
        <f>B14+C14-D14</f>
        <v>3204151662.6500092</v>
      </c>
    </row>
    <row r="15" spans="1:7">
      <c r="A15" s="47" t="s">
        <v>30</v>
      </c>
      <c r="B15" s="48"/>
      <c r="C15" s="48"/>
      <c r="D15" s="48"/>
      <c r="E15" s="49"/>
    </row>
    <row r="16" spans="1:7" ht="22.5">
      <c r="A16" s="50" t="s">
        <v>31</v>
      </c>
      <c r="B16" s="51">
        <v>601226811.20999146</v>
      </c>
      <c r="C16" s="51">
        <v>44839661207.660004</v>
      </c>
      <c r="D16" s="51">
        <v>45210258594.550003</v>
      </c>
      <c r="E16" s="52">
        <f>B16+C16-D16</f>
        <v>230629424.31999207</v>
      </c>
    </row>
    <row r="17" spans="1:6">
      <c r="A17" s="50" t="s">
        <v>32</v>
      </c>
      <c r="B17" s="51">
        <v>3122604960.0400009</v>
      </c>
      <c r="C17" s="51">
        <v>52993581461.970001</v>
      </c>
      <c r="D17" s="51">
        <v>53142664183.68</v>
      </c>
      <c r="E17" s="52">
        <f>B17+C17-D17</f>
        <v>2973522238.3300018</v>
      </c>
    </row>
    <row r="18" spans="1:6" ht="3.75" customHeight="1">
      <c r="A18" s="50"/>
      <c r="B18" s="48"/>
      <c r="C18" s="48"/>
      <c r="D18" s="48"/>
      <c r="E18" s="49"/>
    </row>
    <row r="19" spans="1:6" ht="22.5">
      <c r="A19" s="35" t="s">
        <v>33</v>
      </c>
      <c r="B19" s="36">
        <v>7849023380.250001</v>
      </c>
      <c r="C19" s="36">
        <v>0</v>
      </c>
      <c r="D19" s="36">
        <v>3458864131</v>
      </c>
      <c r="E19" s="37">
        <f>B19+C19-D19</f>
        <v>4390159249.250001</v>
      </c>
    </row>
    <row r="20" spans="1:6" ht="22.5">
      <c r="A20" s="35" t="s">
        <v>85</v>
      </c>
      <c r="B20" s="36">
        <v>0</v>
      </c>
      <c r="C20" s="36">
        <v>0</v>
      </c>
      <c r="D20" s="36">
        <v>0</v>
      </c>
      <c r="E20" s="37">
        <f>B20+C20-D20</f>
        <v>0</v>
      </c>
    </row>
    <row r="21" spans="1:6">
      <c r="A21" s="35" t="s">
        <v>34</v>
      </c>
      <c r="B21" s="36">
        <v>368355033.84000015</v>
      </c>
      <c r="C21" s="36">
        <v>5638676692.3199997</v>
      </c>
      <c r="D21" s="36">
        <v>4560498714.6999998</v>
      </c>
      <c r="E21" s="37">
        <f>B21+C21-D21</f>
        <v>1446533011.46</v>
      </c>
    </row>
    <row r="22" spans="1:6">
      <c r="A22" s="47" t="s">
        <v>30</v>
      </c>
      <c r="B22" s="48"/>
      <c r="C22" s="48"/>
      <c r="D22" s="48"/>
      <c r="E22" s="49"/>
    </row>
    <row r="23" spans="1:6">
      <c r="A23" s="50" t="s">
        <v>35</v>
      </c>
      <c r="B23" s="53">
        <v>180287945.82000065</v>
      </c>
      <c r="C23" s="53">
        <v>3228773104.3000002</v>
      </c>
      <c r="D23" s="53">
        <v>2962528038.6599998</v>
      </c>
      <c r="E23" s="52">
        <f>B23+C23-D23</f>
        <v>446533011.46000099</v>
      </c>
      <c r="F23" s="69"/>
    </row>
    <row r="24" spans="1:6">
      <c r="A24" s="50" t="s">
        <v>36</v>
      </c>
      <c r="B24" s="53">
        <v>188067088.01999998</v>
      </c>
      <c r="C24" s="53">
        <v>2409903588.02</v>
      </c>
      <c r="D24" s="51">
        <v>1597970676.04</v>
      </c>
      <c r="E24" s="52">
        <f>B24+C24-D24</f>
        <v>1000000000</v>
      </c>
      <c r="F24" s="131"/>
    </row>
    <row r="25" spans="1:6" ht="22.5">
      <c r="A25" s="35" t="s">
        <v>37</v>
      </c>
      <c r="B25" s="36">
        <v>4212810.2699999996</v>
      </c>
      <c r="C25" s="36">
        <v>517194450</v>
      </c>
      <c r="D25" s="36">
        <v>490335646.62</v>
      </c>
      <c r="E25" s="37">
        <f>B25+C25-D25</f>
        <v>31071613.649999976</v>
      </c>
    </row>
    <row r="26" spans="1:6">
      <c r="A26" s="35" t="s">
        <v>38</v>
      </c>
      <c r="B26" s="36">
        <v>797803136.39999998</v>
      </c>
      <c r="C26" s="36">
        <v>701284756.09000003</v>
      </c>
      <c r="D26" s="36">
        <v>497628404.97000003</v>
      </c>
      <c r="E26" s="37">
        <f>B26+C26-D26</f>
        <v>1001459487.52</v>
      </c>
      <c r="F26" s="69"/>
    </row>
    <row r="27" spans="1:6" ht="25.5" customHeight="1">
      <c r="A27" s="76" t="s">
        <v>13</v>
      </c>
      <c r="B27" s="71">
        <f>B11+B12+B13+B14+B19+B20+B21+B25+B26</f>
        <v>46821931864.779999</v>
      </c>
      <c r="C27" s="71">
        <f t="shared" ref="C27:D27" si="2">C11+C12+C13+C14+C19+C20+C21+C25+C26</f>
        <v>124439912031.16</v>
      </c>
      <c r="D27" s="71">
        <f t="shared" si="2"/>
        <v>117592783096.60999</v>
      </c>
      <c r="E27" s="72">
        <f t="shared" si="1"/>
        <v>53669060799.330017</v>
      </c>
    </row>
    <row r="28" spans="1:6">
      <c r="A28" s="38" t="s">
        <v>39</v>
      </c>
      <c r="B28" s="39"/>
      <c r="C28" s="39"/>
      <c r="D28" s="40"/>
      <c r="E28" s="41"/>
    </row>
    <row r="29" spans="1:6" ht="56.25">
      <c r="A29" s="35" t="s">
        <v>40</v>
      </c>
      <c r="B29" s="36">
        <v>1250663266.5699997</v>
      </c>
      <c r="C29" s="36">
        <v>1971455005.6300001</v>
      </c>
      <c r="D29" s="36">
        <v>2096638857.77</v>
      </c>
      <c r="E29" s="37">
        <f>B29+C29-D29</f>
        <v>1125479414.4299998</v>
      </c>
    </row>
    <row r="30" spans="1:6" ht="22.5">
      <c r="A30" s="35" t="s">
        <v>41</v>
      </c>
      <c r="B30" s="36">
        <v>33628831727.810001</v>
      </c>
      <c r="C30" s="36">
        <v>0</v>
      </c>
      <c r="D30" s="36">
        <v>0</v>
      </c>
      <c r="E30" s="37">
        <f>B30+C30-D30</f>
        <v>33628831727.810001</v>
      </c>
    </row>
    <row r="31" spans="1:6">
      <c r="A31" s="35" t="s">
        <v>4</v>
      </c>
      <c r="B31" s="36">
        <v>294256301.52999997</v>
      </c>
      <c r="C31" s="36">
        <v>759732313.39999998</v>
      </c>
      <c r="D31" s="36">
        <v>126356298.13</v>
      </c>
      <c r="E31" s="37">
        <f>B31+C31-D31</f>
        <v>927632316.79999995</v>
      </c>
    </row>
    <row r="32" spans="1:6" ht="25.5" customHeight="1">
      <c r="A32" s="76" t="s">
        <v>13</v>
      </c>
      <c r="B32" s="71">
        <f>SUM(B29:B31)</f>
        <v>35173751295.910004</v>
      </c>
      <c r="C32" s="71">
        <f t="shared" ref="C32:D32" si="3">SUM(C29:C31)</f>
        <v>2731187319.0300002</v>
      </c>
      <c r="D32" s="71">
        <f t="shared" si="3"/>
        <v>2222995155.9000001</v>
      </c>
      <c r="E32" s="72">
        <f t="shared" si="1"/>
        <v>35681943459.040001</v>
      </c>
    </row>
    <row r="33" spans="1:5" ht="25.5" customHeight="1">
      <c r="A33" s="42" t="s">
        <v>63</v>
      </c>
      <c r="B33" s="43">
        <f>+B9+B27+B32</f>
        <v>116656013710.13</v>
      </c>
      <c r="C33" s="43">
        <f t="shared" ref="C33:E33" si="4">+C9+C27+C32</f>
        <v>372669940206.60999</v>
      </c>
      <c r="D33" s="43">
        <f t="shared" si="4"/>
        <v>311482363387.19</v>
      </c>
      <c r="E33" s="44">
        <f t="shared" si="4"/>
        <v>177843590529.55002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41"/>
  <sheetViews>
    <sheetView showGridLines="0" workbookViewId="0">
      <selection activeCell="D22" sqref="D22"/>
    </sheetView>
  </sheetViews>
  <sheetFormatPr defaultRowHeight="15" customHeight="1"/>
  <cols>
    <col min="1" max="1" width="71.5703125" customWidth="1"/>
    <col min="2" max="2" width="19" bestFit="1" customWidth="1"/>
    <col min="3" max="3" width="17.7109375" bestFit="1" customWidth="1"/>
    <col min="4" max="5" width="15.28515625" bestFit="1" customWidth="1"/>
  </cols>
  <sheetData>
    <row r="1" spans="1:3" ht="15" customHeight="1">
      <c r="A1" s="94" t="s">
        <v>361</v>
      </c>
      <c r="B1" s="93"/>
      <c r="C1" s="93"/>
    </row>
    <row r="2" spans="1:3" ht="15" customHeight="1">
      <c r="A2" s="93"/>
      <c r="B2" s="93"/>
      <c r="C2" s="93"/>
    </row>
    <row r="3" spans="1:3" ht="15" customHeight="1">
      <c r="A3" s="96" t="s">
        <v>928</v>
      </c>
      <c r="B3" s="132"/>
    </row>
    <row r="5" spans="1:3" ht="30" customHeight="1">
      <c r="A5" s="189"/>
      <c r="B5" s="190"/>
    </row>
    <row r="6" spans="1:3" ht="15" customHeight="1">
      <c r="A6" s="191" t="s">
        <v>43</v>
      </c>
      <c r="B6" s="192"/>
    </row>
    <row r="7" spans="1:3" ht="15" customHeight="1">
      <c r="A7" s="38" t="s">
        <v>44</v>
      </c>
      <c r="B7" s="134">
        <v>-51119213375.159973</v>
      </c>
    </row>
    <row r="8" spans="1:3" ht="15" customHeight="1">
      <c r="A8" s="35" t="s">
        <v>10</v>
      </c>
      <c r="B8" s="37">
        <v>312566935851</v>
      </c>
    </row>
    <row r="9" spans="1:3" ht="15" customHeight="1">
      <c r="A9" s="35" t="s">
        <v>45</v>
      </c>
      <c r="B9" s="37">
        <v>-363686149226.15997</v>
      </c>
    </row>
    <row r="10" spans="1:3" ht="15" customHeight="1">
      <c r="A10" s="38" t="s">
        <v>46</v>
      </c>
      <c r="B10" s="134">
        <v>18128012163.690102</v>
      </c>
    </row>
    <row r="11" spans="1:3" ht="15" customHeight="1">
      <c r="A11" s="35" t="s">
        <v>47</v>
      </c>
      <c r="B11" s="37">
        <v>24066604207.120117</v>
      </c>
    </row>
    <row r="12" spans="1:3" ht="15" customHeight="1">
      <c r="A12" s="35" t="s">
        <v>48</v>
      </c>
      <c r="B12" s="37">
        <v>-5938592043.4300146</v>
      </c>
    </row>
    <row r="13" spans="1:3" ht="15" customHeight="1">
      <c r="A13" s="50" t="s">
        <v>49</v>
      </c>
      <c r="B13" s="49"/>
    </row>
    <row r="14" spans="1:3" ht="15" customHeight="1">
      <c r="A14" s="50" t="s">
        <v>50</v>
      </c>
      <c r="B14" s="52">
        <v>-5742092153.5500107</v>
      </c>
      <c r="C14" s="69"/>
    </row>
    <row r="15" spans="1:3" ht="15" customHeight="1">
      <c r="A15" s="50" t="s">
        <v>51</v>
      </c>
      <c r="B15" s="52">
        <v>125183852.13999987</v>
      </c>
    </row>
    <row r="16" spans="1:3" ht="15" customHeight="1">
      <c r="A16" s="50" t="s">
        <v>52</v>
      </c>
      <c r="B16" s="52">
        <v>-266245065.64000052</v>
      </c>
    </row>
    <row r="17" spans="1:3" ht="25.5" customHeight="1">
      <c r="A17" s="76" t="s">
        <v>90</v>
      </c>
      <c r="B17" s="72">
        <v>-32991201211.469872</v>
      </c>
      <c r="C17" s="69"/>
    </row>
    <row r="18" spans="1:3" ht="15" customHeight="1">
      <c r="A18" s="191" t="s">
        <v>53</v>
      </c>
      <c r="B18" s="192"/>
    </row>
    <row r="19" spans="1:3" ht="15" customHeight="1">
      <c r="A19" s="38" t="s">
        <v>44</v>
      </c>
      <c r="B19" s="134">
        <v>72312599021.729996</v>
      </c>
      <c r="C19" s="69"/>
    </row>
    <row r="20" spans="1:3" ht="15" customHeight="1">
      <c r="A20" s="35" t="s">
        <v>54</v>
      </c>
      <c r="B20" s="37">
        <v>179492049196</v>
      </c>
    </row>
    <row r="21" spans="1:3" ht="15" customHeight="1">
      <c r="A21" s="35" t="s">
        <v>12</v>
      </c>
      <c r="B21" s="37">
        <v>-107179450174.27</v>
      </c>
    </row>
    <row r="22" spans="1:3" ht="15" customHeight="1">
      <c r="A22" s="38" t="s">
        <v>46</v>
      </c>
      <c r="B22" s="134">
        <v>14510857911.480001</v>
      </c>
    </row>
    <row r="23" spans="1:3" ht="15" customHeight="1">
      <c r="A23" s="35" t="s">
        <v>55</v>
      </c>
      <c r="B23" s="37">
        <v>10780059000</v>
      </c>
      <c r="C23" s="69"/>
    </row>
    <row r="24" spans="1:3" ht="15" customHeight="1">
      <c r="A24" s="35" t="s">
        <v>56</v>
      </c>
      <c r="B24" s="37">
        <v>4545852306.9700012</v>
      </c>
    </row>
    <row r="25" spans="1:3" ht="15" customHeight="1">
      <c r="A25" s="35" t="s">
        <v>48</v>
      </c>
      <c r="B25" s="37">
        <v>-815053395.49000001</v>
      </c>
      <c r="C25" s="69"/>
    </row>
    <row r="26" spans="1:3" ht="15" customHeight="1">
      <c r="A26" s="50" t="s">
        <v>100</v>
      </c>
      <c r="B26" s="52">
        <v>-811932911.98000002</v>
      </c>
    </row>
    <row r="27" spans="1:3" ht="15" customHeight="1">
      <c r="A27" s="50" t="s">
        <v>101</v>
      </c>
      <c r="B27" s="52">
        <v>-3120483.5099999905</v>
      </c>
      <c r="C27" s="69"/>
    </row>
    <row r="28" spans="1:3" ht="15" customHeight="1">
      <c r="A28" s="38" t="s">
        <v>57</v>
      </c>
      <c r="B28" s="134">
        <v>-53832255721.73999</v>
      </c>
    </row>
    <row r="29" spans="1:3" ht="15" customHeight="1">
      <c r="A29" s="35" t="s">
        <v>91</v>
      </c>
      <c r="B29" s="37">
        <v>-16000000000</v>
      </c>
    </row>
    <row r="30" spans="1:3" ht="15" customHeight="1">
      <c r="A30" s="35" t="s">
        <v>92</v>
      </c>
      <c r="B30" s="37">
        <v>-37832255721.73999</v>
      </c>
    </row>
    <row r="31" spans="1:3" ht="25.5" customHeight="1">
      <c r="A31" s="76" t="s">
        <v>90</v>
      </c>
      <c r="B31" s="72">
        <v>32991201211.470001</v>
      </c>
      <c r="C31" s="69"/>
    </row>
    <row r="32" spans="1:3" ht="15" customHeight="1">
      <c r="A32" s="191" t="s">
        <v>42</v>
      </c>
      <c r="B32" s="192"/>
    </row>
    <row r="33" spans="1:5" ht="15" customHeight="1">
      <c r="A33" s="38" t="s">
        <v>13</v>
      </c>
      <c r="B33" s="134">
        <v>603193110.04999995</v>
      </c>
    </row>
    <row r="34" spans="1:5" ht="15" customHeight="1">
      <c r="A34" s="35" t="s">
        <v>58</v>
      </c>
      <c r="B34" s="37">
        <v>-403406889.94999999</v>
      </c>
    </row>
    <row r="35" spans="1:5" ht="15" customHeight="1">
      <c r="A35" s="35" t="s">
        <v>93</v>
      </c>
      <c r="B35" s="37">
        <v>98700000</v>
      </c>
    </row>
    <row r="36" spans="1:5" ht="15" customHeight="1">
      <c r="A36" s="35" t="s">
        <v>94</v>
      </c>
      <c r="B36" s="37">
        <v>-22000000</v>
      </c>
    </row>
    <row r="37" spans="1:5" ht="15" customHeight="1">
      <c r="A37" s="35" t="s">
        <v>59</v>
      </c>
      <c r="B37" s="37">
        <v>0</v>
      </c>
      <c r="E37" s="69"/>
    </row>
    <row r="38" spans="1:5" ht="15" customHeight="1">
      <c r="A38" s="35" t="s">
        <v>927</v>
      </c>
      <c r="B38" s="37">
        <v>929900000</v>
      </c>
    </row>
    <row r="39" spans="1:5" ht="25.5" customHeight="1">
      <c r="A39" s="135" t="s">
        <v>99</v>
      </c>
      <c r="B39" s="64">
        <v>-32388008101.419872</v>
      </c>
      <c r="C39" s="131"/>
    </row>
    <row r="40" spans="1:5" ht="15" customHeight="1">
      <c r="A40" s="133"/>
    </row>
    <row r="41" spans="1:5" ht="15" customHeight="1">
      <c r="B41" s="69"/>
    </row>
  </sheetData>
  <mergeCells count="4">
    <mergeCell ref="A5:B5"/>
    <mergeCell ref="A6:B6"/>
    <mergeCell ref="A18:B18"/>
    <mergeCell ref="A32:B32"/>
  </mergeCells>
  <pageMargins left="0.7" right="0.7" top="0.75" bottom="0.75" header="0.3" footer="0.3"/>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15"/>
  <sheetViews>
    <sheetView showGridLines="0" workbookViewId="0">
      <selection activeCell="D19" sqref="D19"/>
    </sheetView>
  </sheetViews>
  <sheetFormatPr defaultRowHeight="12.75"/>
  <cols>
    <col min="1" max="1" width="63.28515625" customWidth="1"/>
    <col min="2" max="2" width="19.7109375" customWidth="1"/>
    <col min="3" max="3" width="17.7109375" bestFit="1" customWidth="1"/>
    <col min="4" max="4" width="51.7109375" customWidth="1"/>
    <col min="5" max="5" width="20.7109375" customWidth="1"/>
  </cols>
  <sheetData>
    <row r="1" spans="1:2">
      <c r="A1" s="94" t="s">
        <v>365</v>
      </c>
    </row>
    <row r="2" spans="1:2">
      <c r="A2" s="93"/>
    </row>
    <row r="3" spans="1:2">
      <c r="A3" s="96" t="s">
        <v>928</v>
      </c>
    </row>
    <row r="5" spans="1:2" ht="30.75" customHeight="1">
      <c r="A5" s="189"/>
      <c r="B5" s="190"/>
    </row>
    <row r="6" spans="1:2" ht="21.95" customHeight="1">
      <c r="A6" s="38" t="s">
        <v>95</v>
      </c>
      <c r="B6" s="134">
        <v>83092658021.729996</v>
      </c>
    </row>
    <row r="7" spans="1:2" ht="21.95" customHeight="1">
      <c r="A7" s="35" t="s">
        <v>96</v>
      </c>
      <c r="B7" s="37">
        <v>72312599021.729996</v>
      </c>
    </row>
    <row r="8" spans="1:2" ht="21.95" customHeight="1">
      <c r="A8" s="50" t="s">
        <v>49</v>
      </c>
      <c r="B8" s="49"/>
    </row>
    <row r="9" spans="1:2" ht="21.95" customHeight="1">
      <c r="A9" s="50" t="s">
        <v>97</v>
      </c>
      <c r="B9" s="136">
        <v>70418000000</v>
      </c>
    </row>
    <row r="10" spans="1:2" ht="21.95" customHeight="1">
      <c r="A10" s="35" t="s">
        <v>55</v>
      </c>
      <c r="B10" s="37">
        <v>10780059000</v>
      </c>
    </row>
    <row r="11" spans="1:2" ht="21.95" customHeight="1">
      <c r="A11" s="38" t="s">
        <v>98</v>
      </c>
      <c r="B11" s="134">
        <v>3730798911.4800014</v>
      </c>
    </row>
    <row r="12" spans="1:2" ht="21.95" customHeight="1">
      <c r="A12" s="76" t="s">
        <v>60</v>
      </c>
      <c r="B12" s="72">
        <v>86823456933.209991</v>
      </c>
    </row>
    <row r="13" spans="1:2" ht="21.95" customHeight="1">
      <c r="A13" s="35" t="s">
        <v>57</v>
      </c>
      <c r="B13" s="37">
        <v>-53832255721.73999</v>
      </c>
    </row>
    <row r="14" spans="1:2" ht="21.95" customHeight="1">
      <c r="A14" s="35" t="s">
        <v>61</v>
      </c>
      <c r="B14" s="37">
        <v>-32991201211.469872</v>
      </c>
    </row>
    <row r="15" spans="1:2" ht="21.95" customHeight="1">
      <c r="A15" s="76" t="s">
        <v>62</v>
      </c>
      <c r="B15" s="72">
        <v>-86823456933.209869</v>
      </c>
    </row>
  </sheetData>
  <mergeCells count="1">
    <mergeCell ref="A5:B5"/>
  </mergeCells>
  <pageMargins left="0.7" right="0.7" top="0.75" bottom="0.75" header="0.3" footer="0.3"/>
  <pageSetup paperSize="9" orientation="portrait" verticalDpi="599"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6"/>
  <sheetViews>
    <sheetView zoomScaleNormal="100" workbookViewId="0">
      <selection activeCell="G20" sqref="G20"/>
    </sheetView>
  </sheetViews>
  <sheetFormatPr defaultRowHeight="12.75"/>
  <cols>
    <col min="1" max="1" width="53.7109375" style="79" customWidth="1"/>
    <col min="2" max="4" width="16.7109375" style="79" customWidth="1"/>
    <col min="5" max="5" width="2.7109375" style="79" customWidth="1"/>
    <col min="6" max="6" width="4.7109375" style="79" customWidth="1"/>
    <col min="7" max="16384" width="9.140625" style="79"/>
  </cols>
  <sheetData>
    <row r="1" spans="1:5">
      <c r="A1" s="95" t="s">
        <v>352</v>
      </c>
    </row>
    <row r="3" spans="1:5" s="78" customFormat="1" ht="12.75" customHeight="1">
      <c r="A3" s="160" t="s">
        <v>928</v>
      </c>
      <c r="B3" s="92"/>
    </row>
    <row r="4" spans="1:5" s="78" customFormat="1" ht="12.75" customHeight="1">
      <c r="A4" s="193"/>
      <c r="B4" s="193"/>
      <c r="C4" s="193"/>
      <c r="D4" s="193"/>
      <c r="E4" s="193"/>
    </row>
    <row r="6" spans="1:5">
      <c r="A6" s="212" t="s">
        <v>811</v>
      </c>
      <c r="B6" s="213" t="s">
        <v>589</v>
      </c>
      <c r="C6" s="213" t="s">
        <v>590</v>
      </c>
      <c r="D6" s="214" t="s">
        <v>13</v>
      </c>
    </row>
    <row r="7" spans="1:5">
      <c r="A7" s="215" t="s">
        <v>671</v>
      </c>
      <c r="B7" s="108">
        <v>273292124015.23001</v>
      </c>
      <c r="C7" s="108">
        <v>3874420740.25</v>
      </c>
      <c r="D7" s="216">
        <v>277166544755.47998</v>
      </c>
    </row>
    <row r="8" spans="1:5">
      <c r="A8" s="217" t="s">
        <v>672</v>
      </c>
      <c r="B8" s="109">
        <v>146403618131.57999</v>
      </c>
      <c r="C8" s="109">
        <v>965721837.65999997</v>
      </c>
      <c r="D8" s="218">
        <v>147369339969.23999</v>
      </c>
    </row>
    <row r="9" spans="1:5">
      <c r="A9" s="219" t="s">
        <v>673</v>
      </c>
      <c r="B9" s="220">
        <v>114818642773.14</v>
      </c>
      <c r="C9" s="220">
        <v>715272111.44000006</v>
      </c>
      <c r="D9" s="221">
        <v>115533914884.58</v>
      </c>
    </row>
    <row r="10" spans="1:5">
      <c r="A10" s="219" t="s">
        <v>674</v>
      </c>
      <c r="B10" s="220">
        <v>14285465401.450001</v>
      </c>
      <c r="C10" s="220">
        <v>192381108.58000001</v>
      </c>
      <c r="D10" s="221">
        <v>14477846510.030001</v>
      </c>
    </row>
    <row r="11" spans="1:5" ht="22.5">
      <c r="A11" s="219" t="s">
        <v>675</v>
      </c>
      <c r="B11" s="220">
        <v>5840376242.2200003</v>
      </c>
      <c r="C11" s="220">
        <v>653767.96</v>
      </c>
      <c r="D11" s="221">
        <v>5841030010.1800003</v>
      </c>
    </row>
    <row r="12" spans="1:5" ht="22.5">
      <c r="A12" s="219" t="s">
        <v>676</v>
      </c>
      <c r="B12" s="220">
        <v>200087303.58000001</v>
      </c>
      <c r="C12" s="220">
        <v>1715704.48</v>
      </c>
      <c r="D12" s="221">
        <v>201803008.06</v>
      </c>
    </row>
    <row r="13" spans="1:5" ht="22.5">
      <c r="A13" s="219" t="s">
        <v>677</v>
      </c>
      <c r="B13" s="220">
        <v>1922200560.03</v>
      </c>
      <c r="C13" s="220">
        <v>3283709.87</v>
      </c>
      <c r="D13" s="221">
        <v>1925484269.9000001</v>
      </c>
    </row>
    <row r="14" spans="1:5" ht="22.5">
      <c r="A14" s="219" t="s">
        <v>678</v>
      </c>
      <c r="B14" s="220">
        <v>2860598152.9099998</v>
      </c>
      <c r="C14" s="220">
        <v>11929.52</v>
      </c>
      <c r="D14" s="221">
        <v>2860610082.4299998</v>
      </c>
    </row>
    <row r="15" spans="1:5" ht="56.25">
      <c r="A15" s="219" t="s">
        <v>918</v>
      </c>
      <c r="B15" s="220">
        <v>858814947.69000006</v>
      </c>
      <c r="C15" s="220">
        <v>4996230.95</v>
      </c>
      <c r="D15" s="221">
        <v>863811178.63999999</v>
      </c>
    </row>
    <row r="16" spans="1:5" ht="22.5">
      <c r="A16" s="219" t="s">
        <v>679</v>
      </c>
      <c r="B16" s="220">
        <v>116222713.84</v>
      </c>
      <c r="C16" s="220">
        <v>2431005.87</v>
      </c>
      <c r="D16" s="221">
        <v>118653719.70999999</v>
      </c>
    </row>
    <row r="17" spans="1:4" ht="22.5">
      <c r="A17" s="219" t="s">
        <v>680</v>
      </c>
      <c r="B17" s="220">
        <v>734301842.94000006</v>
      </c>
      <c r="C17" s="220">
        <v>38.58</v>
      </c>
      <c r="D17" s="221">
        <v>734301881.51999998</v>
      </c>
    </row>
    <row r="18" spans="1:4" ht="33.75">
      <c r="A18" s="219" t="s">
        <v>681</v>
      </c>
      <c r="B18" s="220">
        <v>1334240239.8399999</v>
      </c>
      <c r="C18" s="220">
        <v>1765261.52</v>
      </c>
      <c r="D18" s="221">
        <v>1336005501.3599999</v>
      </c>
    </row>
    <row r="19" spans="1:4" ht="22.5">
      <c r="A19" s="219" t="s">
        <v>682</v>
      </c>
      <c r="B19" s="220">
        <v>59299086.399999999</v>
      </c>
      <c r="C19" s="220">
        <v>535148.1</v>
      </c>
      <c r="D19" s="221">
        <v>59834234.5</v>
      </c>
    </row>
    <row r="20" spans="1:4" ht="22.5">
      <c r="A20" s="219" t="s">
        <v>683</v>
      </c>
      <c r="B20" s="220">
        <v>369810417.48000002</v>
      </c>
      <c r="C20" s="220">
        <v>1871615.22</v>
      </c>
      <c r="D20" s="221">
        <v>371682032.69999999</v>
      </c>
    </row>
    <row r="21" spans="1:4" ht="33.75">
      <c r="A21" s="219" t="s">
        <v>684</v>
      </c>
      <c r="B21" s="220">
        <v>129175042.72</v>
      </c>
      <c r="C21" s="220">
        <v>0</v>
      </c>
      <c r="D21" s="221">
        <v>129175042.72</v>
      </c>
    </row>
    <row r="22" spans="1:4" ht="33.75">
      <c r="A22" s="219" t="s">
        <v>685</v>
      </c>
      <c r="B22" s="220">
        <v>2868786.69</v>
      </c>
      <c r="C22" s="220">
        <v>618543.43000000005</v>
      </c>
      <c r="D22" s="221">
        <v>3487330.12</v>
      </c>
    </row>
    <row r="23" spans="1:4" ht="33.75">
      <c r="A23" s="219" t="s">
        <v>686</v>
      </c>
      <c r="B23" s="220">
        <v>86097280.370000005</v>
      </c>
      <c r="C23" s="220">
        <v>1095984.77</v>
      </c>
      <c r="D23" s="221">
        <v>87193265.140000001</v>
      </c>
    </row>
    <row r="24" spans="1:4" ht="45">
      <c r="A24" s="219" t="s">
        <v>687</v>
      </c>
      <c r="B24" s="220">
        <v>36964308.060000002</v>
      </c>
      <c r="C24" s="220">
        <v>4547784.13</v>
      </c>
      <c r="D24" s="221">
        <v>41512092.189999998</v>
      </c>
    </row>
    <row r="25" spans="1:4" ht="22.5">
      <c r="A25" s="219" t="s">
        <v>688</v>
      </c>
      <c r="B25" s="220">
        <v>89993995</v>
      </c>
      <c r="C25" s="220">
        <v>1179786.1399999999</v>
      </c>
      <c r="D25" s="221">
        <v>91173781.140000001</v>
      </c>
    </row>
    <row r="26" spans="1:4" ht="33.75">
      <c r="A26" s="219" t="s">
        <v>689</v>
      </c>
      <c r="B26" s="220">
        <v>29380029.420000002</v>
      </c>
      <c r="C26" s="220">
        <v>492272.9</v>
      </c>
      <c r="D26" s="221">
        <v>29872302.32</v>
      </c>
    </row>
    <row r="27" spans="1:4">
      <c r="A27" s="219" t="s">
        <v>690</v>
      </c>
      <c r="B27" s="220">
        <v>2629079007.8000002</v>
      </c>
      <c r="C27" s="220">
        <v>32869834.199999999</v>
      </c>
      <c r="D27" s="221">
        <v>2661948842</v>
      </c>
    </row>
    <row r="28" spans="1:4">
      <c r="A28" s="217" t="s">
        <v>691</v>
      </c>
      <c r="B28" s="109">
        <v>93984317572.990005</v>
      </c>
      <c r="C28" s="109">
        <v>2857033782.1900001</v>
      </c>
      <c r="D28" s="218">
        <v>96841351355.179993</v>
      </c>
    </row>
    <row r="29" spans="1:4">
      <c r="A29" s="219" t="s">
        <v>692</v>
      </c>
      <c r="B29" s="220">
        <v>82024547796.369995</v>
      </c>
      <c r="C29" s="220">
        <v>2452961358.8000002</v>
      </c>
      <c r="D29" s="221">
        <v>84477509155.169998</v>
      </c>
    </row>
    <row r="30" spans="1:4">
      <c r="A30" s="219" t="s">
        <v>693</v>
      </c>
      <c r="B30" s="220">
        <v>4075616672.4000001</v>
      </c>
      <c r="C30" s="220">
        <v>44336048.549999997</v>
      </c>
      <c r="D30" s="221">
        <v>4119952720.9499998</v>
      </c>
    </row>
    <row r="31" spans="1:4">
      <c r="A31" s="219" t="s">
        <v>694</v>
      </c>
      <c r="B31" s="220">
        <v>2899380920.1500001</v>
      </c>
      <c r="C31" s="220">
        <v>179248863.63999999</v>
      </c>
      <c r="D31" s="221">
        <v>3078629783.79</v>
      </c>
    </row>
    <row r="32" spans="1:4">
      <c r="A32" s="219" t="s">
        <v>695</v>
      </c>
      <c r="B32" s="220">
        <v>489733816.82999998</v>
      </c>
      <c r="C32" s="220">
        <v>40995113.159999996</v>
      </c>
      <c r="D32" s="221">
        <v>530728929.99000001</v>
      </c>
    </row>
    <row r="33" spans="1:4" ht="22.5">
      <c r="A33" s="219" t="s">
        <v>696</v>
      </c>
      <c r="B33" s="220">
        <v>1190242300.3199999</v>
      </c>
      <c r="C33" s="220">
        <v>10673024.82</v>
      </c>
      <c r="D33" s="221">
        <v>1200915325.1400001</v>
      </c>
    </row>
    <row r="34" spans="1:4">
      <c r="A34" s="219" t="s">
        <v>697</v>
      </c>
      <c r="B34" s="220">
        <v>200938328.16999999</v>
      </c>
      <c r="C34" s="220">
        <v>7603675</v>
      </c>
      <c r="D34" s="221">
        <v>208542003.16999999</v>
      </c>
    </row>
    <row r="35" spans="1:4">
      <c r="A35" s="219" t="s">
        <v>698</v>
      </c>
      <c r="B35" s="220">
        <v>475074626.13999999</v>
      </c>
      <c r="C35" s="220">
        <v>20208375.039999999</v>
      </c>
      <c r="D35" s="221">
        <v>495283001.18000001</v>
      </c>
    </row>
    <row r="36" spans="1:4">
      <c r="A36" s="219" t="s">
        <v>699</v>
      </c>
      <c r="B36" s="220">
        <v>935430400.58000004</v>
      </c>
      <c r="C36" s="220">
        <v>46198694.57</v>
      </c>
      <c r="D36" s="221">
        <v>981629095.14999998</v>
      </c>
    </row>
    <row r="37" spans="1:4" ht="22.5">
      <c r="A37" s="219" t="s">
        <v>700</v>
      </c>
      <c r="B37" s="220">
        <v>560773375.69000006</v>
      </c>
      <c r="C37" s="220">
        <v>1388742.92</v>
      </c>
      <c r="D37" s="221">
        <v>562162118.61000001</v>
      </c>
    </row>
    <row r="38" spans="1:4">
      <c r="A38" s="219" t="s">
        <v>701</v>
      </c>
      <c r="B38" s="220">
        <v>385751090</v>
      </c>
      <c r="C38" s="220">
        <v>15773870.449999999</v>
      </c>
      <c r="D38" s="221">
        <v>401524960.44999999</v>
      </c>
    </row>
    <row r="39" spans="1:4">
      <c r="A39" s="219" t="s">
        <v>702</v>
      </c>
      <c r="B39" s="220">
        <v>240321153.44999999</v>
      </c>
      <c r="C39" s="220">
        <v>25157.97</v>
      </c>
      <c r="D39" s="221">
        <v>240346311.41999999</v>
      </c>
    </row>
    <row r="40" spans="1:4" ht="22.5">
      <c r="A40" s="219" t="s">
        <v>703</v>
      </c>
      <c r="B40" s="220">
        <v>205190792.55000001</v>
      </c>
      <c r="C40" s="220">
        <v>3225464.58</v>
      </c>
      <c r="D40" s="221">
        <v>208416257.13</v>
      </c>
    </row>
    <row r="41" spans="1:4" ht="22.5">
      <c r="A41" s="219" t="s">
        <v>704</v>
      </c>
      <c r="B41" s="220">
        <v>64258009.950000003</v>
      </c>
      <c r="C41" s="220">
        <v>873390.1</v>
      </c>
      <c r="D41" s="221">
        <v>65131400.049999997</v>
      </c>
    </row>
    <row r="42" spans="1:4">
      <c r="A42" s="219" t="s">
        <v>705</v>
      </c>
      <c r="B42" s="220">
        <v>20372088.039999999</v>
      </c>
      <c r="C42" s="220">
        <v>139489.93</v>
      </c>
      <c r="D42" s="221">
        <v>20511577.969999999</v>
      </c>
    </row>
    <row r="43" spans="1:4">
      <c r="A43" s="219" t="s">
        <v>706</v>
      </c>
      <c r="B43" s="220">
        <v>17428542.359999999</v>
      </c>
      <c r="C43" s="220">
        <v>27925.88</v>
      </c>
      <c r="D43" s="221">
        <v>17456468.239999998</v>
      </c>
    </row>
    <row r="44" spans="1:4" ht="22.5">
      <c r="A44" s="219" t="s">
        <v>707</v>
      </c>
      <c r="B44" s="220">
        <v>2894808.09</v>
      </c>
      <c r="C44" s="220">
        <v>4088424.44</v>
      </c>
      <c r="D44" s="221">
        <v>6983232.5300000003</v>
      </c>
    </row>
    <row r="45" spans="1:4">
      <c r="A45" s="219" t="s">
        <v>708</v>
      </c>
      <c r="B45" s="220">
        <v>196362851.90000001</v>
      </c>
      <c r="C45" s="220">
        <v>29266162.34</v>
      </c>
      <c r="D45" s="221">
        <v>225629014.24000001</v>
      </c>
    </row>
    <row r="46" spans="1:4" ht="22.5">
      <c r="A46" s="217" t="s">
        <v>709</v>
      </c>
      <c r="B46" s="109">
        <v>20733912764.630001</v>
      </c>
      <c r="C46" s="109">
        <v>30700975.84</v>
      </c>
      <c r="D46" s="218">
        <v>20764613740.470001</v>
      </c>
    </row>
    <row r="47" spans="1:4">
      <c r="A47" s="219" t="s">
        <v>710</v>
      </c>
      <c r="B47" s="220">
        <v>15517172039.51</v>
      </c>
      <c r="C47" s="220">
        <v>7306373.9199999999</v>
      </c>
      <c r="D47" s="221">
        <v>15524478413.43</v>
      </c>
    </row>
    <row r="48" spans="1:4">
      <c r="A48" s="219" t="s">
        <v>711</v>
      </c>
      <c r="B48" s="220">
        <v>2126415993.54</v>
      </c>
      <c r="C48" s="220">
        <v>6765486.8099999996</v>
      </c>
      <c r="D48" s="221">
        <v>2133181480.3499999</v>
      </c>
    </row>
    <row r="49" spans="1:4">
      <c r="A49" s="219" t="s">
        <v>712</v>
      </c>
      <c r="B49" s="220">
        <v>1638676776.01</v>
      </c>
      <c r="C49" s="220">
        <v>6251405.96</v>
      </c>
      <c r="D49" s="221">
        <v>1644928181.97</v>
      </c>
    </row>
    <row r="50" spans="1:4">
      <c r="A50" s="219" t="s">
        <v>713</v>
      </c>
      <c r="B50" s="220">
        <v>419957085.76999998</v>
      </c>
      <c r="C50" s="220">
        <v>714259.41</v>
      </c>
      <c r="D50" s="221">
        <v>420671345.18000001</v>
      </c>
    </row>
    <row r="51" spans="1:4">
      <c r="A51" s="219" t="s">
        <v>714</v>
      </c>
      <c r="B51" s="220">
        <v>392780538.77999997</v>
      </c>
      <c r="C51" s="220">
        <v>3958875.9</v>
      </c>
      <c r="D51" s="221">
        <v>396739414.68000001</v>
      </c>
    </row>
    <row r="52" spans="1:4" ht="33.75">
      <c r="A52" s="219" t="s">
        <v>715</v>
      </c>
      <c r="B52" s="220">
        <v>403378228.05000001</v>
      </c>
      <c r="C52" s="220">
        <v>276347.19</v>
      </c>
      <c r="D52" s="221">
        <v>403654575.24000001</v>
      </c>
    </row>
    <row r="53" spans="1:4">
      <c r="A53" s="219" t="s">
        <v>716</v>
      </c>
      <c r="B53" s="220">
        <v>184494931.22999999</v>
      </c>
      <c r="C53" s="220">
        <v>364843.43</v>
      </c>
      <c r="D53" s="221">
        <v>184859774.66</v>
      </c>
    </row>
    <row r="54" spans="1:4" ht="22.5">
      <c r="A54" s="219" t="s">
        <v>717</v>
      </c>
      <c r="B54" s="220">
        <v>27745.17</v>
      </c>
      <c r="C54" s="220">
        <v>5793.96</v>
      </c>
      <c r="D54" s="221">
        <v>33539.129999999997</v>
      </c>
    </row>
    <row r="55" spans="1:4" ht="22.5">
      <c r="A55" s="219" t="s">
        <v>718</v>
      </c>
      <c r="B55" s="220">
        <v>11116984.880000001</v>
      </c>
      <c r="C55" s="220">
        <v>13596.85</v>
      </c>
      <c r="D55" s="221">
        <v>11130581.73</v>
      </c>
    </row>
    <row r="56" spans="1:4" ht="45">
      <c r="A56" s="219" t="s">
        <v>719</v>
      </c>
      <c r="B56" s="220">
        <v>7191339.0099999998</v>
      </c>
      <c r="C56" s="220">
        <v>38678.910000000003</v>
      </c>
      <c r="D56" s="221">
        <v>7230017.9199999999</v>
      </c>
    </row>
    <row r="57" spans="1:4" ht="33.75">
      <c r="A57" s="219" t="s">
        <v>720</v>
      </c>
      <c r="B57" s="220">
        <v>3365895.5</v>
      </c>
      <c r="C57" s="220">
        <v>334581.76000000001</v>
      </c>
      <c r="D57" s="221">
        <v>3700477.26</v>
      </c>
    </row>
    <row r="58" spans="1:4">
      <c r="A58" s="219" t="s">
        <v>721</v>
      </c>
      <c r="B58" s="220">
        <v>29335207.18</v>
      </c>
      <c r="C58" s="220">
        <v>4670731.74</v>
      </c>
      <c r="D58" s="221">
        <v>34005938.920000002</v>
      </c>
    </row>
    <row r="59" spans="1:4">
      <c r="A59" s="217" t="s">
        <v>722</v>
      </c>
      <c r="B59" s="109">
        <v>6598397018.4700003</v>
      </c>
      <c r="C59" s="109">
        <v>60714.95</v>
      </c>
      <c r="D59" s="218">
        <v>6598457733.4200001</v>
      </c>
    </row>
    <row r="60" spans="1:4">
      <c r="A60" s="219" t="s">
        <v>723</v>
      </c>
      <c r="B60" s="220">
        <v>6589294877.5600004</v>
      </c>
      <c r="C60" s="220">
        <v>33295.519999999997</v>
      </c>
      <c r="D60" s="221">
        <v>6589328173.0799999</v>
      </c>
    </row>
    <row r="61" spans="1:4" ht="22.5">
      <c r="A61" s="219" t="s">
        <v>724</v>
      </c>
      <c r="B61" s="220">
        <v>13.88</v>
      </c>
      <c r="C61" s="220">
        <v>0</v>
      </c>
      <c r="D61" s="221">
        <v>13.88</v>
      </c>
    </row>
    <row r="62" spans="1:4">
      <c r="A62" s="219" t="s">
        <v>725</v>
      </c>
      <c r="B62" s="220">
        <v>9102127.0299999993</v>
      </c>
      <c r="C62" s="220">
        <v>27419.43</v>
      </c>
      <c r="D62" s="221">
        <v>9129546.4600000009</v>
      </c>
    </row>
    <row r="63" spans="1:4" ht="22.5">
      <c r="A63" s="217" t="s">
        <v>726</v>
      </c>
      <c r="B63" s="109">
        <v>5571878527.5600004</v>
      </c>
      <c r="C63" s="109">
        <v>20903429.609999999</v>
      </c>
      <c r="D63" s="218">
        <v>5592781957.1700001</v>
      </c>
    </row>
    <row r="64" spans="1:4">
      <c r="A64" s="219" t="s">
        <v>727</v>
      </c>
      <c r="B64" s="220">
        <v>731493720.25999999</v>
      </c>
      <c r="C64" s="220">
        <v>15617279.029999999</v>
      </c>
      <c r="D64" s="221">
        <v>747110999.28999996</v>
      </c>
    </row>
    <row r="65" spans="1:4" ht="33.75">
      <c r="A65" s="219" t="s">
        <v>728</v>
      </c>
      <c r="B65" s="220">
        <v>4446284925.6800003</v>
      </c>
      <c r="C65" s="220">
        <v>353121.88</v>
      </c>
      <c r="D65" s="221">
        <v>4446638047.5600004</v>
      </c>
    </row>
    <row r="66" spans="1:4">
      <c r="A66" s="219" t="s">
        <v>729</v>
      </c>
      <c r="B66" s="220">
        <v>194709506.38</v>
      </c>
      <c r="C66" s="220">
        <v>1074.08</v>
      </c>
      <c r="D66" s="221">
        <v>194710580.46000001</v>
      </c>
    </row>
    <row r="67" spans="1:4" ht="22.5">
      <c r="A67" s="219" t="s">
        <v>730</v>
      </c>
      <c r="B67" s="220">
        <v>103199415.98999999</v>
      </c>
      <c r="C67" s="220">
        <v>1474051.93</v>
      </c>
      <c r="D67" s="221">
        <v>104673467.92</v>
      </c>
    </row>
    <row r="68" spans="1:4">
      <c r="A68" s="219" t="s">
        <v>731</v>
      </c>
      <c r="B68" s="220">
        <v>47130209.490000002</v>
      </c>
      <c r="C68" s="220">
        <v>214164.45</v>
      </c>
      <c r="D68" s="221">
        <v>47344373.939999998</v>
      </c>
    </row>
    <row r="69" spans="1:4">
      <c r="A69" s="219" t="s">
        <v>732</v>
      </c>
      <c r="B69" s="220">
        <v>49060749.759999998</v>
      </c>
      <c r="C69" s="220">
        <v>3243738.24</v>
      </c>
      <c r="D69" s="221">
        <v>52304488</v>
      </c>
    </row>
    <row r="70" spans="1:4">
      <c r="A70" s="215" t="s">
        <v>733</v>
      </c>
      <c r="B70" s="108">
        <v>33106339637.68</v>
      </c>
      <c r="C70" s="108">
        <v>1208940722.04</v>
      </c>
      <c r="D70" s="216">
        <v>34315280359.720001</v>
      </c>
    </row>
    <row r="71" spans="1:4">
      <c r="A71" s="217" t="s">
        <v>734</v>
      </c>
      <c r="B71" s="109">
        <v>662086296.73000002</v>
      </c>
      <c r="C71" s="109">
        <v>28106770.710000001</v>
      </c>
      <c r="D71" s="218">
        <v>690193067.44000006</v>
      </c>
    </row>
    <row r="72" spans="1:4">
      <c r="A72" s="219" t="s">
        <v>735</v>
      </c>
      <c r="B72" s="220">
        <v>9185913.0600000005</v>
      </c>
      <c r="C72" s="220">
        <v>1944010.01</v>
      </c>
      <c r="D72" s="221">
        <v>11129923.07</v>
      </c>
    </row>
    <row r="73" spans="1:4" ht="22.5">
      <c r="A73" s="219" t="s">
        <v>887</v>
      </c>
      <c r="B73" s="220">
        <v>233898151.22999999</v>
      </c>
      <c r="C73" s="220">
        <v>0</v>
      </c>
      <c r="D73" s="221">
        <v>233898151.22999999</v>
      </c>
    </row>
    <row r="74" spans="1:4" ht="22.5">
      <c r="A74" s="219" t="s">
        <v>736</v>
      </c>
      <c r="B74" s="220">
        <v>127689964.02</v>
      </c>
      <c r="C74" s="220">
        <v>22274898.620000001</v>
      </c>
      <c r="D74" s="221">
        <v>149964862.63999999</v>
      </c>
    </row>
    <row r="75" spans="1:4">
      <c r="A75" s="219" t="s">
        <v>737</v>
      </c>
      <c r="B75" s="220">
        <v>291312268.42000002</v>
      </c>
      <c r="C75" s="220">
        <v>3887862.08</v>
      </c>
      <c r="D75" s="221">
        <v>295200130.5</v>
      </c>
    </row>
    <row r="76" spans="1:4">
      <c r="A76" s="217" t="s">
        <v>738</v>
      </c>
      <c r="B76" s="109">
        <v>10498244382.709999</v>
      </c>
      <c r="C76" s="109">
        <v>435190221.70999998</v>
      </c>
      <c r="D76" s="218">
        <v>10933434604.42</v>
      </c>
    </row>
    <row r="77" spans="1:4" ht="33.75">
      <c r="A77" s="219" t="s">
        <v>888</v>
      </c>
      <c r="B77" s="220">
        <v>7480770.6200000001</v>
      </c>
      <c r="C77" s="220">
        <v>0</v>
      </c>
      <c r="D77" s="221">
        <v>7480770.6200000001</v>
      </c>
    </row>
    <row r="78" spans="1:4" ht="33.75">
      <c r="A78" s="219" t="s">
        <v>909</v>
      </c>
      <c r="B78" s="220">
        <v>2254396.33</v>
      </c>
      <c r="C78" s="220">
        <v>0</v>
      </c>
      <c r="D78" s="221">
        <v>2254396.33</v>
      </c>
    </row>
    <row r="79" spans="1:4" ht="22.5">
      <c r="A79" s="219" t="s">
        <v>739</v>
      </c>
      <c r="B79" s="220">
        <v>805769065.62</v>
      </c>
      <c r="C79" s="220">
        <v>76733583.040000007</v>
      </c>
      <c r="D79" s="221">
        <v>882502648.65999997</v>
      </c>
    </row>
    <row r="80" spans="1:4" ht="33.75">
      <c r="A80" s="219" t="s">
        <v>740</v>
      </c>
      <c r="B80" s="220">
        <v>1373346707.1500001</v>
      </c>
      <c r="C80" s="220">
        <v>8446781.9600000009</v>
      </c>
      <c r="D80" s="221">
        <v>1381793489.1099999</v>
      </c>
    </row>
    <row r="81" spans="1:4" ht="22.5">
      <c r="A81" s="219" t="s">
        <v>910</v>
      </c>
      <c r="B81" s="220">
        <v>5709527895</v>
      </c>
      <c r="C81" s="220">
        <v>0</v>
      </c>
      <c r="D81" s="221">
        <v>5709527895</v>
      </c>
    </row>
    <row r="82" spans="1:4">
      <c r="A82" s="219" t="s">
        <v>741</v>
      </c>
      <c r="B82" s="220">
        <v>116512432.98999999</v>
      </c>
      <c r="C82" s="220">
        <v>1378257.21</v>
      </c>
      <c r="D82" s="221">
        <v>117890690.2</v>
      </c>
    </row>
    <row r="83" spans="1:4" ht="33.75">
      <c r="A83" s="219" t="s">
        <v>742</v>
      </c>
      <c r="B83" s="220">
        <v>258746118.88</v>
      </c>
      <c r="C83" s="220">
        <v>531422.26</v>
      </c>
      <c r="D83" s="221">
        <v>259277541.13999999</v>
      </c>
    </row>
    <row r="84" spans="1:4" ht="45">
      <c r="A84" s="219" t="s">
        <v>743</v>
      </c>
      <c r="B84" s="220">
        <v>167468782.28999999</v>
      </c>
      <c r="C84" s="220">
        <v>41872919.280000001</v>
      </c>
      <c r="D84" s="221">
        <v>209341701.56999999</v>
      </c>
    </row>
    <row r="85" spans="1:4" ht="33.75">
      <c r="A85" s="219" t="s">
        <v>744</v>
      </c>
      <c r="B85" s="220">
        <v>315811057.36000001</v>
      </c>
      <c r="C85" s="220">
        <v>23937.23</v>
      </c>
      <c r="D85" s="221">
        <v>315834994.58999997</v>
      </c>
    </row>
    <row r="86" spans="1:4" ht="22.5">
      <c r="A86" s="219" t="s">
        <v>745</v>
      </c>
      <c r="B86" s="220">
        <v>161413806.21000001</v>
      </c>
      <c r="C86" s="220">
        <v>40573425.57</v>
      </c>
      <c r="D86" s="221">
        <v>201987231.78</v>
      </c>
    </row>
    <row r="87" spans="1:4">
      <c r="A87" s="219" t="s">
        <v>746</v>
      </c>
      <c r="B87" s="220">
        <v>273218273.06999999</v>
      </c>
      <c r="C87" s="220">
        <v>54994144.609999999</v>
      </c>
      <c r="D87" s="221">
        <v>328212417.68000001</v>
      </c>
    </row>
    <row r="88" spans="1:4" ht="33.75">
      <c r="A88" s="219" t="s">
        <v>747</v>
      </c>
      <c r="B88" s="220">
        <v>108026399.89</v>
      </c>
      <c r="C88" s="220">
        <v>39809274.549999997</v>
      </c>
      <c r="D88" s="221">
        <v>147835674.44</v>
      </c>
    </row>
    <row r="89" spans="1:4">
      <c r="A89" s="219" t="s">
        <v>748</v>
      </c>
      <c r="B89" s="220">
        <v>110148881.52</v>
      </c>
      <c r="C89" s="220">
        <v>0</v>
      </c>
      <c r="D89" s="221">
        <v>110148881.52</v>
      </c>
    </row>
    <row r="90" spans="1:4">
      <c r="A90" s="219" t="s">
        <v>749</v>
      </c>
      <c r="B90" s="220">
        <v>1088519795.78</v>
      </c>
      <c r="C90" s="220">
        <v>170826476</v>
      </c>
      <c r="D90" s="221">
        <v>1259346271.78</v>
      </c>
    </row>
    <row r="91" spans="1:4">
      <c r="A91" s="217" t="s">
        <v>750</v>
      </c>
      <c r="B91" s="109">
        <v>174214057.78</v>
      </c>
      <c r="C91" s="109">
        <v>6750590.2800000003</v>
      </c>
      <c r="D91" s="218">
        <v>180964648.06</v>
      </c>
    </row>
    <row r="92" spans="1:4" ht="33.75">
      <c r="A92" s="219" t="s">
        <v>751</v>
      </c>
      <c r="B92" s="220">
        <v>22679867.989999998</v>
      </c>
      <c r="C92" s="220">
        <v>0</v>
      </c>
      <c r="D92" s="221">
        <v>22679867.989999998</v>
      </c>
    </row>
    <row r="93" spans="1:4" ht="22.5">
      <c r="A93" s="219" t="s">
        <v>752</v>
      </c>
      <c r="B93" s="220">
        <v>52017424.450000003</v>
      </c>
      <c r="C93" s="220">
        <v>3887136.31</v>
      </c>
      <c r="D93" s="221">
        <v>55904560.759999998</v>
      </c>
    </row>
    <row r="94" spans="1:4" ht="45">
      <c r="A94" s="219" t="s">
        <v>919</v>
      </c>
      <c r="B94" s="220">
        <v>53484165.689999998</v>
      </c>
      <c r="C94" s="220">
        <v>0</v>
      </c>
      <c r="D94" s="221">
        <v>53484165.689999998</v>
      </c>
    </row>
    <row r="95" spans="1:4" ht="33.75">
      <c r="A95" s="219" t="s">
        <v>753</v>
      </c>
      <c r="B95" s="220">
        <v>4457117.95</v>
      </c>
      <c r="C95" s="220">
        <v>0</v>
      </c>
      <c r="D95" s="221">
        <v>4457117.95</v>
      </c>
    </row>
    <row r="96" spans="1:4" ht="78.75">
      <c r="A96" s="219" t="s">
        <v>754</v>
      </c>
      <c r="B96" s="220">
        <v>6486345.8499999996</v>
      </c>
      <c r="C96" s="220">
        <v>72453.08</v>
      </c>
      <c r="D96" s="221">
        <v>6558798.9299999997</v>
      </c>
    </row>
    <row r="97" spans="1:4" ht="45">
      <c r="A97" s="219" t="s">
        <v>755</v>
      </c>
      <c r="B97" s="220">
        <v>19555028.079999998</v>
      </c>
      <c r="C97" s="220">
        <v>1419639.37</v>
      </c>
      <c r="D97" s="221">
        <v>20974667.449999999</v>
      </c>
    </row>
    <row r="98" spans="1:4">
      <c r="A98" s="219" t="s">
        <v>756</v>
      </c>
      <c r="B98" s="220">
        <v>7513102.75</v>
      </c>
      <c r="C98" s="220">
        <v>934108.65</v>
      </c>
      <c r="D98" s="221">
        <v>8447211.4000000004</v>
      </c>
    </row>
    <row r="99" spans="1:4" ht="22.5">
      <c r="A99" s="219" t="s">
        <v>757</v>
      </c>
      <c r="B99" s="220">
        <v>290524.11</v>
      </c>
      <c r="C99" s="220">
        <v>2206.7199999999998</v>
      </c>
      <c r="D99" s="221">
        <v>292730.83</v>
      </c>
    </row>
    <row r="100" spans="1:4" ht="22.5">
      <c r="A100" s="219" t="s">
        <v>758</v>
      </c>
      <c r="B100" s="220">
        <v>1368195.61</v>
      </c>
      <c r="C100" s="220">
        <v>156916.71</v>
      </c>
      <c r="D100" s="221">
        <v>1525112.32</v>
      </c>
    </row>
    <row r="101" spans="1:4">
      <c r="A101" s="219" t="s">
        <v>759</v>
      </c>
      <c r="B101" s="220">
        <v>6362285.2999999998</v>
      </c>
      <c r="C101" s="220">
        <v>278129.44</v>
      </c>
      <c r="D101" s="221">
        <v>6640414.7400000002</v>
      </c>
    </row>
    <row r="102" spans="1:4" ht="22.5">
      <c r="A102" s="217" t="s">
        <v>760</v>
      </c>
      <c r="B102" s="109">
        <v>3168106839.2399998</v>
      </c>
      <c r="C102" s="109">
        <v>0</v>
      </c>
      <c r="D102" s="218">
        <v>3168106839.2399998</v>
      </c>
    </row>
    <row r="103" spans="1:4" ht="33.75">
      <c r="A103" s="219" t="s">
        <v>761</v>
      </c>
      <c r="B103" s="220">
        <v>3168102335.2399998</v>
      </c>
      <c r="C103" s="220">
        <v>0</v>
      </c>
      <c r="D103" s="221">
        <v>3168102335.2399998</v>
      </c>
    </row>
    <row r="104" spans="1:4">
      <c r="A104" s="219" t="s">
        <v>901</v>
      </c>
      <c r="B104" s="220">
        <v>4504</v>
      </c>
      <c r="C104" s="220">
        <v>0</v>
      </c>
      <c r="D104" s="221">
        <v>4504</v>
      </c>
    </row>
    <row r="105" spans="1:4" ht="22.5">
      <c r="A105" s="217" t="s">
        <v>762</v>
      </c>
      <c r="B105" s="109">
        <v>1849320902.46</v>
      </c>
      <c r="C105" s="109">
        <v>119841189.62</v>
      </c>
      <c r="D105" s="218">
        <v>1969162092.0799999</v>
      </c>
    </row>
    <row r="106" spans="1:4" ht="33.75">
      <c r="A106" s="219" t="s">
        <v>889</v>
      </c>
      <c r="B106" s="220">
        <v>128154337.64</v>
      </c>
      <c r="C106" s="220">
        <v>0</v>
      </c>
      <c r="D106" s="221">
        <v>128154337.64</v>
      </c>
    </row>
    <row r="107" spans="1:4" ht="22.5">
      <c r="A107" s="219" t="s">
        <v>763</v>
      </c>
      <c r="B107" s="220">
        <v>452567113.11000001</v>
      </c>
      <c r="C107" s="220">
        <v>0</v>
      </c>
      <c r="D107" s="221">
        <v>452567113.11000001</v>
      </c>
    </row>
    <row r="108" spans="1:4" ht="45">
      <c r="A108" s="219" t="s">
        <v>764</v>
      </c>
      <c r="B108" s="220">
        <v>1054378791.78</v>
      </c>
      <c r="C108" s="220">
        <v>0</v>
      </c>
      <c r="D108" s="221">
        <v>1054378791.78</v>
      </c>
    </row>
    <row r="109" spans="1:4">
      <c r="A109" s="219" t="s">
        <v>765</v>
      </c>
      <c r="B109" s="220">
        <v>187607597.09</v>
      </c>
      <c r="C109" s="220">
        <v>119748432.19</v>
      </c>
      <c r="D109" s="221">
        <v>307356029.27999997</v>
      </c>
    </row>
    <row r="110" spans="1:4">
      <c r="A110" s="219" t="s">
        <v>766</v>
      </c>
      <c r="B110" s="220">
        <v>26613062.84</v>
      </c>
      <c r="C110" s="220">
        <v>92757.43</v>
      </c>
      <c r="D110" s="221">
        <v>26705820.27</v>
      </c>
    </row>
    <row r="111" spans="1:4">
      <c r="A111" s="217" t="s">
        <v>767</v>
      </c>
      <c r="B111" s="109">
        <v>15066128505.32</v>
      </c>
      <c r="C111" s="109">
        <v>434817707.42000002</v>
      </c>
      <c r="D111" s="218">
        <v>15500946212.74</v>
      </c>
    </row>
    <row r="112" spans="1:4">
      <c r="A112" s="219" t="s">
        <v>790</v>
      </c>
      <c r="B112" s="220">
        <v>21722.93</v>
      </c>
      <c r="C112" s="220">
        <v>0</v>
      </c>
      <c r="D112" s="221">
        <v>21722.93</v>
      </c>
    </row>
    <row r="113" spans="1:4" ht="22.5">
      <c r="A113" s="219" t="s">
        <v>922</v>
      </c>
      <c r="B113" s="220">
        <v>1381023364.01</v>
      </c>
      <c r="C113" s="220">
        <v>0</v>
      </c>
      <c r="D113" s="221">
        <v>1381023364.01</v>
      </c>
    </row>
    <row r="114" spans="1:4">
      <c r="A114" s="219" t="s">
        <v>768</v>
      </c>
      <c r="B114" s="220">
        <v>3769547613.0599999</v>
      </c>
      <c r="C114" s="220">
        <v>102487217.56</v>
      </c>
      <c r="D114" s="221">
        <v>3872034830.6199999</v>
      </c>
    </row>
    <row r="115" spans="1:4">
      <c r="A115" s="219" t="s">
        <v>769</v>
      </c>
      <c r="B115" s="220">
        <v>963998545.63</v>
      </c>
      <c r="C115" s="220">
        <v>28432302.219999999</v>
      </c>
      <c r="D115" s="221">
        <v>992430847.85000002</v>
      </c>
    </row>
    <row r="116" spans="1:4">
      <c r="A116" s="219" t="s">
        <v>770</v>
      </c>
      <c r="B116" s="220">
        <v>523977038.97000003</v>
      </c>
      <c r="C116" s="220">
        <v>142689343.30000001</v>
      </c>
      <c r="D116" s="221">
        <v>666666382.26999998</v>
      </c>
    </row>
    <row r="117" spans="1:4">
      <c r="A117" s="219" t="s">
        <v>771</v>
      </c>
      <c r="B117" s="220">
        <v>619772383.54999995</v>
      </c>
      <c r="C117" s="220">
        <v>119660832.2</v>
      </c>
      <c r="D117" s="221">
        <v>739433215.75</v>
      </c>
    </row>
    <row r="118" spans="1:4" ht="33.75">
      <c r="A118" s="219" t="s">
        <v>923</v>
      </c>
      <c r="B118" s="220">
        <v>1825535954.77</v>
      </c>
      <c r="C118" s="220">
        <v>0</v>
      </c>
      <c r="D118" s="221">
        <v>1825535954.77</v>
      </c>
    </row>
    <row r="119" spans="1:4" ht="22.5">
      <c r="A119" s="219" t="s">
        <v>772</v>
      </c>
      <c r="B119" s="220">
        <v>297861643.13999999</v>
      </c>
      <c r="C119" s="220">
        <v>0</v>
      </c>
      <c r="D119" s="221">
        <v>297861643.13999999</v>
      </c>
    </row>
    <row r="120" spans="1:4" ht="22.5">
      <c r="A120" s="219" t="s">
        <v>773</v>
      </c>
      <c r="B120" s="220">
        <v>235890177.21000001</v>
      </c>
      <c r="C120" s="220">
        <v>7653319.4800000004</v>
      </c>
      <c r="D120" s="221">
        <v>243543496.69</v>
      </c>
    </row>
    <row r="121" spans="1:4" ht="45">
      <c r="A121" s="219" t="s">
        <v>920</v>
      </c>
      <c r="B121" s="220">
        <v>50000000</v>
      </c>
      <c r="C121" s="220">
        <v>0</v>
      </c>
      <c r="D121" s="221">
        <v>50000000</v>
      </c>
    </row>
    <row r="122" spans="1:4" ht="33.75">
      <c r="A122" s="219" t="s">
        <v>774</v>
      </c>
      <c r="B122" s="220">
        <v>78638655.010000005</v>
      </c>
      <c r="C122" s="220">
        <v>0</v>
      </c>
      <c r="D122" s="221">
        <v>78638655.010000005</v>
      </c>
    </row>
    <row r="123" spans="1:4" ht="33.75">
      <c r="A123" s="219" t="s">
        <v>793</v>
      </c>
      <c r="B123" s="220">
        <v>204884475.77000001</v>
      </c>
      <c r="C123" s="220">
        <v>0</v>
      </c>
      <c r="D123" s="221">
        <v>204884475.77000001</v>
      </c>
    </row>
    <row r="124" spans="1:4" ht="45">
      <c r="A124" s="219" t="s">
        <v>890</v>
      </c>
      <c r="B124" s="220">
        <v>231997338.30000001</v>
      </c>
      <c r="C124" s="220">
        <v>0</v>
      </c>
      <c r="D124" s="221">
        <v>231997338.30000001</v>
      </c>
    </row>
    <row r="125" spans="1:4" ht="22.5">
      <c r="A125" s="219" t="s">
        <v>775</v>
      </c>
      <c r="B125" s="220">
        <v>77775670.620000005</v>
      </c>
      <c r="C125" s="220">
        <v>400834.05</v>
      </c>
      <c r="D125" s="221">
        <v>78176504.670000002</v>
      </c>
    </row>
    <row r="126" spans="1:4">
      <c r="A126" s="219" t="s">
        <v>776</v>
      </c>
      <c r="B126" s="220">
        <v>4805203922.3500099</v>
      </c>
      <c r="C126" s="220">
        <v>33493858.609999999</v>
      </c>
      <c r="D126" s="221">
        <v>4838697780.9600096</v>
      </c>
    </row>
    <row r="127" spans="1:4">
      <c r="A127" s="217" t="s">
        <v>777</v>
      </c>
      <c r="B127" s="109">
        <v>1688238653.4400001</v>
      </c>
      <c r="C127" s="109">
        <v>184234242.30000001</v>
      </c>
      <c r="D127" s="218">
        <v>1872472895.74</v>
      </c>
    </row>
    <row r="128" spans="1:4" ht="22.5">
      <c r="A128" s="219" t="s">
        <v>778</v>
      </c>
      <c r="B128" s="220">
        <v>1359754975.71</v>
      </c>
      <c r="C128" s="220">
        <v>172742223.31999999</v>
      </c>
      <c r="D128" s="221">
        <v>1532497199.03</v>
      </c>
    </row>
    <row r="129" spans="1:4">
      <c r="A129" s="219" t="s">
        <v>779</v>
      </c>
      <c r="B129" s="220">
        <v>328483677.73000002</v>
      </c>
      <c r="C129" s="220">
        <v>11492018.98</v>
      </c>
      <c r="D129" s="221">
        <v>339975696.70999998</v>
      </c>
    </row>
    <row r="130" spans="1:4" ht="22.5">
      <c r="A130" s="215" t="s">
        <v>780</v>
      </c>
      <c r="B130" s="108">
        <v>1078694007.5</v>
      </c>
      <c r="C130" s="108">
        <v>6416728.2999999998</v>
      </c>
      <c r="D130" s="216">
        <v>1085110735.8</v>
      </c>
    </row>
    <row r="131" spans="1:4">
      <c r="A131" s="217" t="s">
        <v>781</v>
      </c>
      <c r="B131" s="109">
        <v>21357247.050000001</v>
      </c>
      <c r="C131" s="109">
        <v>47948.31</v>
      </c>
      <c r="D131" s="218">
        <v>21405195.359999999</v>
      </c>
    </row>
    <row r="132" spans="1:4" ht="56.25">
      <c r="A132" s="219" t="s">
        <v>921</v>
      </c>
      <c r="B132" s="220">
        <v>3644735.87</v>
      </c>
      <c r="C132" s="220">
        <v>0</v>
      </c>
      <c r="D132" s="221">
        <v>3644735.87</v>
      </c>
    </row>
    <row r="133" spans="1:4" ht="22.5">
      <c r="A133" s="219" t="s">
        <v>782</v>
      </c>
      <c r="B133" s="220">
        <v>6202395.4900000002</v>
      </c>
      <c r="C133" s="220">
        <v>0</v>
      </c>
      <c r="D133" s="221">
        <v>6202395.4900000002</v>
      </c>
    </row>
    <row r="134" spans="1:4" ht="45">
      <c r="A134" s="219" t="s">
        <v>783</v>
      </c>
      <c r="B134" s="220">
        <v>282238.90000000002</v>
      </c>
      <c r="C134" s="220">
        <v>95.32</v>
      </c>
      <c r="D134" s="221">
        <v>282334.21999999997</v>
      </c>
    </row>
    <row r="135" spans="1:4">
      <c r="A135" s="219" t="s">
        <v>784</v>
      </c>
      <c r="B135" s="220">
        <v>10909593.27</v>
      </c>
      <c r="C135" s="220">
        <v>5882</v>
      </c>
      <c r="D135" s="221">
        <v>10915475.27</v>
      </c>
    </row>
    <row r="136" spans="1:4">
      <c r="A136" s="219" t="s">
        <v>785</v>
      </c>
      <c r="B136" s="220">
        <v>318283.52000000002</v>
      </c>
      <c r="C136" s="220">
        <v>41970.99</v>
      </c>
      <c r="D136" s="221">
        <v>360254.51</v>
      </c>
    </row>
    <row r="137" spans="1:4" ht="22.5">
      <c r="A137" s="217" t="s">
        <v>786</v>
      </c>
      <c r="B137" s="109">
        <v>1057336760.45</v>
      </c>
      <c r="C137" s="109">
        <v>6368779.9900000002</v>
      </c>
      <c r="D137" s="218">
        <v>1063705540.4400001</v>
      </c>
    </row>
    <row r="138" spans="1:4" ht="22.5">
      <c r="A138" s="219" t="s">
        <v>891</v>
      </c>
      <c r="B138" s="220">
        <v>615857132.05999994</v>
      </c>
      <c r="C138" s="220">
        <v>0</v>
      </c>
      <c r="D138" s="221">
        <v>615857132.05999994</v>
      </c>
    </row>
    <row r="139" spans="1:4" ht="45">
      <c r="A139" s="219" t="s">
        <v>798</v>
      </c>
      <c r="B139" s="220">
        <v>399075794.02999997</v>
      </c>
      <c r="C139" s="220">
        <v>0</v>
      </c>
      <c r="D139" s="221">
        <v>399075794.02999997</v>
      </c>
    </row>
    <row r="140" spans="1:4">
      <c r="A140" s="219" t="s">
        <v>787</v>
      </c>
      <c r="B140" s="220">
        <v>42403834.359999999</v>
      </c>
      <c r="C140" s="220">
        <v>6368779.9900000002</v>
      </c>
      <c r="D140" s="221">
        <v>48772614.350000001</v>
      </c>
    </row>
    <row r="141" spans="1:4">
      <c r="A141" s="215" t="s">
        <v>788</v>
      </c>
      <c r="B141" s="108">
        <v>179492049196</v>
      </c>
      <c r="C141" s="108">
        <v>0</v>
      </c>
      <c r="D141" s="216">
        <v>179492049196</v>
      </c>
    </row>
    <row r="142" spans="1:4">
      <c r="A142" s="217" t="s">
        <v>892</v>
      </c>
      <c r="B142" s="109">
        <v>179492049196</v>
      </c>
      <c r="C142" s="109">
        <v>0</v>
      </c>
      <c r="D142" s="218">
        <v>179492049196</v>
      </c>
    </row>
    <row r="143" spans="1:4" ht="22.5">
      <c r="A143" s="219" t="s">
        <v>789</v>
      </c>
      <c r="B143" s="220">
        <v>178191784416</v>
      </c>
      <c r="C143" s="220">
        <v>0</v>
      </c>
      <c r="D143" s="221">
        <v>178191784416</v>
      </c>
    </row>
    <row r="144" spans="1:4" ht="22.5">
      <c r="A144" s="219" t="s">
        <v>911</v>
      </c>
      <c r="B144" s="220">
        <v>1250000000</v>
      </c>
      <c r="C144" s="220">
        <v>0</v>
      </c>
      <c r="D144" s="221">
        <v>1250000000</v>
      </c>
    </row>
    <row r="145" spans="1:4">
      <c r="A145" s="219" t="s">
        <v>794</v>
      </c>
      <c r="B145" s="220">
        <v>50264780</v>
      </c>
      <c r="C145" s="220">
        <v>0</v>
      </c>
      <c r="D145" s="221">
        <v>50264780</v>
      </c>
    </row>
    <row r="146" spans="1:4">
      <c r="A146" s="215" t="s">
        <v>63</v>
      </c>
      <c r="B146" s="108">
        <v>486969206856.40997</v>
      </c>
      <c r="C146" s="108">
        <v>5089778190.5900002</v>
      </c>
      <c r="D146" s="216">
        <v>492058985047</v>
      </c>
    </row>
  </sheetData>
  <mergeCells count="1">
    <mergeCell ref="A4:E4"/>
  </mergeCells>
  <pageMargins left="0.7" right="0.7" top="0.75" bottom="0.75"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83"/>
  <sheetViews>
    <sheetView showGridLines="0" workbookViewId="0">
      <selection activeCell="I23" sqref="I23"/>
    </sheetView>
  </sheetViews>
  <sheetFormatPr defaultRowHeight="12.75"/>
  <cols>
    <col min="1" max="1" width="49.7109375" style="81" customWidth="1"/>
    <col min="2" max="2" width="15.85546875" style="81" customWidth="1"/>
    <col min="3" max="3" width="14" style="81" customWidth="1"/>
    <col min="4" max="4" width="17.28515625" style="81" customWidth="1"/>
    <col min="5" max="5" width="6.5703125" style="81" customWidth="1"/>
    <col min="6" max="6" width="4.7109375" style="81" customWidth="1"/>
    <col min="7" max="16384" width="9.140625" style="81"/>
  </cols>
  <sheetData>
    <row r="1" spans="1:5" s="80" customFormat="1" ht="14.45" customHeight="1">
      <c r="A1" s="197" t="s">
        <v>353</v>
      </c>
      <c r="B1" s="197"/>
      <c r="C1" s="197"/>
      <c r="D1" s="197"/>
      <c r="E1" s="82"/>
    </row>
    <row r="2" spans="1:5" s="80" customFormat="1" ht="13.5" customHeight="1">
      <c r="A2" s="198"/>
      <c r="B2" s="198"/>
      <c r="C2" s="198"/>
      <c r="D2" s="198"/>
      <c r="E2" s="198"/>
    </row>
    <row r="3" spans="1:5" s="80" customFormat="1" ht="16.5" customHeight="1">
      <c r="A3" s="96" t="s">
        <v>928</v>
      </c>
      <c r="B3" s="96"/>
      <c r="C3" s="96"/>
      <c r="D3" s="96"/>
      <c r="E3" s="96"/>
    </row>
    <row r="4" spans="1:5" s="80" customFormat="1" ht="12.75" customHeight="1"/>
    <row r="5" spans="1:5" s="80" customFormat="1" ht="12" customHeight="1"/>
    <row r="6" spans="1:5" s="80" customFormat="1" ht="18.2" customHeight="1">
      <c r="A6" s="199" t="s">
        <v>102</v>
      </c>
      <c r="B6" s="199"/>
      <c r="C6" s="199"/>
    </row>
    <row r="7" spans="1:5" s="80" customFormat="1" ht="21.95" customHeight="1"/>
    <row r="8" spans="1:5" s="80" customFormat="1" ht="15.4" customHeight="1">
      <c r="A8" s="195" t="s">
        <v>655</v>
      </c>
      <c r="B8" s="194" t="s">
        <v>656</v>
      </c>
      <c r="C8" s="194"/>
      <c r="D8" s="194"/>
    </row>
    <row r="9" spans="1:5" s="80" customFormat="1" ht="21.4" customHeight="1">
      <c r="A9" s="195"/>
      <c r="B9" s="156" t="s">
        <v>589</v>
      </c>
      <c r="C9" s="156" t="s">
        <v>590</v>
      </c>
      <c r="D9" s="157" t="s">
        <v>13</v>
      </c>
    </row>
    <row r="10" spans="1:5" s="80" customFormat="1" ht="15.4" customHeight="1">
      <c r="A10" s="83" t="s">
        <v>657</v>
      </c>
      <c r="B10" s="84">
        <v>189624994117.39999</v>
      </c>
      <c r="C10" s="84">
        <v>4029682308.6599998</v>
      </c>
      <c r="D10" s="85">
        <v>193654676426.06</v>
      </c>
    </row>
    <row r="11" spans="1:5" s="80" customFormat="1" ht="15.4" customHeight="1">
      <c r="A11" s="83" t="s">
        <v>658</v>
      </c>
      <c r="B11" s="84">
        <v>473199473.25999999</v>
      </c>
      <c r="C11" s="84">
        <v>202412244.08000001</v>
      </c>
      <c r="D11" s="85">
        <v>675611717.34000003</v>
      </c>
    </row>
    <row r="12" spans="1:5" s="80" customFormat="1" ht="15.4" customHeight="1">
      <c r="A12" s="83" t="s">
        <v>659</v>
      </c>
      <c r="B12" s="84">
        <v>74001468462.220001</v>
      </c>
      <c r="C12" s="84">
        <v>1146028960.03</v>
      </c>
      <c r="D12" s="85">
        <v>75147497422.25</v>
      </c>
    </row>
    <row r="13" spans="1:5" s="80" customFormat="1" ht="15.4" customHeight="1">
      <c r="A13" s="83" t="s">
        <v>660</v>
      </c>
      <c r="B13" s="84">
        <v>4443775067.9399996</v>
      </c>
      <c r="C13" s="84">
        <v>327473948.72000003</v>
      </c>
      <c r="D13" s="85">
        <v>4771249016.6599998</v>
      </c>
    </row>
    <row r="14" spans="1:5" s="80" customFormat="1" ht="15.4" customHeight="1">
      <c r="A14" s="83" t="s">
        <v>661</v>
      </c>
      <c r="B14" s="84">
        <v>1932005941.8299999</v>
      </c>
      <c r="C14" s="84">
        <v>95281038.459999993</v>
      </c>
      <c r="D14" s="85">
        <v>2027286980.29</v>
      </c>
    </row>
    <row r="15" spans="1:5" s="80" customFormat="1" ht="15.4" customHeight="1">
      <c r="A15" s="83" t="s">
        <v>662</v>
      </c>
      <c r="B15" s="84">
        <v>32754771182.639999</v>
      </c>
      <c r="C15" s="84">
        <v>935932156.450001</v>
      </c>
      <c r="D15" s="85">
        <v>33690703339.09</v>
      </c>
    </row>
    <row r="16" spans="1:5" s="80" customFormat="1" ht="15.4" customHeight="1">
      <c r="A16" s="83" t="s">
        <v>663</v>
      </c>
      <c r="B16" s="84">
        <v>14475412646.809999</v>
      </c>
      <c r="C16" s="84">
        <v>1133994881.0599999</v>
      </c>
      <c r="D16" s="85">
        <v>15609407527.870001</v>
      </c>
    </row>
    <row r="17" spans="1:4" s="80" customFormat="1" ht="15.4" customHeight="1">
      <c r="A17" s="83" t="s">
        <v>664</v>
      </c>
      <c r="B17" s="84">
        <v>232184396.97999999</v>
      </c>
      <c r="C17" s="84">
        <v>30771478.940000001</v>
      </c>
      <c r="D17" s="85">
        <v>262955875.91999999</v>
      </c>
    </row>
    <row r="18" spans="1:4" s="80" customFormat="1" ht="15.4" customHeight="1">
      <c r="A18" s="83" t="s">
        <v>665</v>
      </c>
      <c r="B18" s="84">
        <v>4111627864.8400002</v>
      </c>
      <c r="C18" s="84">
        <v>233078853.11000001</v>
      </c>
      <c r="D18" s="85">
        <v>4344706717.9499998</v>
      </c>
    </row>
    <row r="19" spans="1:4" s="80" customFormat="1" ht="15.4" customHeight="1">
      <c r="A19" s="83" t="s">
        <v>666</v>
      </c>
      <c r="B19" s="84">
        <v>11889869807.120001</v>
      </c>
      <c r="C19" s="84">
        <v>324692708.81999999</v>
      </c>
      <c r="D19" s="85">
        <v>12214562515.940001</v>
      </c>
    </row>
    <row r="20" spans="1:4" s="80" customFormat="1" ht="15.4" customHeight="1">
      <c r="A20" s="83" t="s">
        <v>799</v>
      </c>
      <c r="B20" s="84">
        <v>241884236.58000001</v>
      </c>
      <c r="C20" s="84">
        <v>91606146.030000001</v>
      </c>
      <c r="D20" s="85">
        <v>333490382.61000001</v>
      </c>
    </row>
    <row r="21" spans="1:4" s="80" customFormat="1" ht="15.4" customHeight="1">
      <c r="A21" s="83" t="s">
        <v>800</v>
      </c>
      <c r="B21" s="84">
        <v>787784920.15999997</v>
      </c>
      <c r="C21" s="84">
        <v>195824502.16</v>
      </c>
      <c r="D21" s="85">
        <v>983609422.32000005</v>
      </c>
    </row>
    <row r="22" spans="1:4" s="80" customFormat="1" ht="15.4" customHeight="1">
      <c r="A22" s="83" t="s">
        <v>667</v>
      </c>
      <c r="B22" s="84">
        <v>539318170.67999995</v>
      </c>
      <c r="C22" s="84">
        <v>182154887.11000001</v>
      </c>
      <c r="D22" s="85">
        <v>721473057.78999996</v>
      </c>
    </row>
    <row r="23" spans="1:4" s="80" customFormat="1" ht="26.1" customHeight="1">
      <c r="A23" s="86" t="s">
        <v>668</v>
      </c>
      <c r="B23" s="87">
        <v>335508296288.46002</v>
      </c>
      <c r="C23" s="87">
        <v>8928934113.6299992</v>
      </c>
      <c r="D23" s="88">
        <v>344437230402.09003</v>
      </c>
    </row>
    <row r="24" spans="1:4" s="80" customFormat="1" ht="33" customHeight="1"/>
    <row r="26" spans="1:4">
      <c r="A26" s="196" t="s">
        <v>103</v>
      </c>
      <c r="B26" s="196"/>
      <c r="C26" s="82"/>
      <c r="D26" s="82"/>
    </row>
    <row r="28" spans="1:4">
      <c r="A28" s="195" t="s">
        <v>655</v>
      </c>
      <c r="B28" s="194" t="s">
        <v>669</v>
      </c>
      <c r="C28" s="194"/>
      <c r="D28" s="194"/>
    </row>
    <row r="29" spans="1:4">
      <c r="A29" s="195"/>
      <c r="B29" s="156" t="s">
        <v>589</v>
      </c>
      <c r="C29" s="156" t="s">
        <v>590</v>
      </c>
      <c r="D29" s="157" t="s">
        <v>13</v>
      </c>
    </row>
    <row r="30" spans="1:4" ht="15.6" customHeight="1">
      <c r="A30" s="83" t="s">
        <v>657</v>
      </c>
      <c r="B30" s="84">
        <v>8153541225.3599997</v>
      </c>
      <c r="C30" s="84">
        <v>2602801147.6399999</v>
      </c>
      <c r="D30" s="85">
        <v>10756342373</v>
      </c>
    </row>
    <row r="31" spans="1:4" ht="15.6" customHeight="1">
      <c r="A31" s="83" t="s">
        <v>658</v>
      </c>
      <c r="B31" s="84">
        <v>624729365.75</v>
      </c>
      <c r="C31" s="84">
        <v>1128208796.6800001</v>
      </c>
      <c r="D31" s="85">
        <v>1752938162.4300001</v>
      </c>
    </row>
    <row r="32" spans="1:4" ht="15.6" customHeight="1">
      <c r="A32" s="83" t="s">
        <v>659</v>
      </c>
      <c r="B32" s="84">
        <v>17863883.32</v>
      </c>
      <c r="C32" s="84">
        <v>3683800.28</v>
      </c>
      <c r="D32" s="85">
        <v>21547683.600000001</v>
      </c>
    </row>
    <row r="33" spans="1:4" ht="15.6" customHeight="1">
      <c r="A33" s="83" t="s">
        <v>660</v>
      </c>
      <c r="B33" s="84">
        <v>32330254.609999999</v>
      </c>
      <c r="C33" s="84">
        <v>69223182.920000002</v>
      </c>
      <c r="D33" s="85">
        <v>101553437.53</v>
      </c>
    </row>
    <row r="34" spans="1:4" ht="15.6" customHeight="1">
      <c r="A34" s="83" t="s">
        <v>661</v>
      </c>
      <c r="B34" s="84">
        <v>4663978.1500000004</v>
      </c>
      <c r="C34" s="84">
        <v>17146342.84</v>
      </c>
      <c r="D34" s="85">
        <v>21810320.989999998</v>
      </c>
    </row>
    <row r="35" spans="1:4" ht="15.6" customHeight="1">
      <c r="A35" s="83" t="s">
        <v>662</v>
      </c>
      <c r="B35" s="84">
        <v>1764514227.1300001</v>
      </c>
      <c r="C35" s="84">
        <v>118893208.39</v>
      </c>
      <c r="D35" s="85">
        <v>1883407435.52</v>
      </c>
    </row>
    <row r="36" spans="1:4" ht="15.6" customHeight="1">
      <c r="A36" s="83" t="s">
        <v>663</v>
      </c>
      <c r="B36" s="84">
        <v>665406649.79999995</v>
      </c>
      <c r="C36" s="84">
        <v>183305560.13</v>
      </c>
      <c r="D36" s="85">
        <v>848712209.92999995</v>
      </c>
    </row>
    <row r="37" spans="1:4" ht="15.6" customHeight="1">
      <c r="A37" s="83" t="s">
        <v>664</v>
      </c>
      <c r="B37" s="84">
        <v>56580501.840000004</v>
      </c>
      <c r="C37" s="84">
        <v>126829148.8</v>
      </c>
      <c r="D37" s="85">
        <v>183409650.63999999</v>
      </c>
    </row>
    <row r="38" spans="1:4" ht="15.6" customHeight="1">
      <c r="A38" s="83" t="s">
        <v>665</v>
      </c>
      <c r="B38" s="84">
        <v>781056123.57000005</v>
      </c>
      <c r="C38" s="84">
        <v>1117610880.96</v>
      </c>
      <c r="D38" s="85">
        <v>1898667004.53</v>
      </c>
    </row>
    <row r="39" spans="1:4" ht="15.6" customHeight="1">
      <c r="A39" s="83" t="s">
        <v>666</v>
      </c>
      <c r="B39" s="84">
        <v>988238585.04999995</v>
      </c>
      <c r="C39" s="84">
        <v>481385121.56</v>
      </c>
      <c r="D39" s="85">
        <v>1469623706.6099999</v>
      </c>
    </row>
    <row r="40" spans="1:4" ht="15.6" customHeight="1">
      <c r="A40" s="83" t="s">
        <v>799</v>
      </c>
      <c r="B40" s="84">
        <v>77659131.329999998</v>
      </c>
      <c r="C40" s="84">
        <v>45655295.18</v>
      </c>
      <c r="D40" s="85">
        <v>123314426.51000001</v>
      </c>
    </row>
    <row r="41" spans="1:4" ht="15.6" customHeight="1">
      <c r="A41" s="83" t="s">
        <v>800</v>
      </c>
      <c r="B41" s="84">
        <v>155222173.13999999</v>
      </c>
      <c r="C41" s="84">
        <v>28620382.07</v>
      </c>
      <c r="D41" s="85">
        <v>183842555.21000001</v>
      </c>
    </row>
    <row r="42" spans="1:4" ht="15.6" customHeight="1">
      <c r="A42" s="83" t="s">
        <v>667</v>
      </c>
      <c r="B42" s="84">
        <v>2555056.96</v>
      </c>
      <c r="C42" s="84">
        <v>1194800.6100000001</v>
      </c>
      <c r="D42" s="85">
        <v>3749857.57</v>
      </c>
    </row>
    <row r="43" spans="1:4" ht="21" customHeight="1">
      <c r="A43" s="86" t="s">
        <v>670</v>
      </c>
      <c r="B43" s="87">
        <v>13324361156.01</v>
      </c>
      <c r="C43" s="87">
        <v>5924557668.0600004</v>
      </c>
      <c r="D43" s="88">
        <v>19248918824.07</v>
      </c>
    </row>
    <row r="46" spans="1:4" ht="17.25" customHeight="1">
      <c r="A46" s="196" t="s">
        <v>104</v>
      </c>
      <c r="B46" s="196"/>
    </row>
    <row r="48" spans="1:4">
      <c r="A48" s="195" t="s">
        <v>655</v>
      </c>
      <c r="B48" s="194" t="s">
        <v>804</v>
      </c>
      <c r="C48" s="194"/>
      <c r="D48" s="194"/>
    </row>
    <row r="49" spans="1:4">
      <c r="A49" s="195"/>
      <c r="B49" s="156" t="s">
        <v>589</v>
      </c>
      <c r="C49" s="156" t="s">
        <v>590</v>
      </c>
      <c r="D49" s="157" t="s">
        <v>13</v>
      </c>
    </row>
    <row r="50" spans="1:4" ht="15.6" customHeight="1">
      <c r="A50" s="83" t="s">
        <v>657</v>
      </c>
      <c r="B50" s="84">
        <v>106726035083.91</v>
      </c>
      <c r="C50" s="84">
        <v>416722410.26999998</v>
      </c>
      <c r="D50" s="85">
        <v>107142757494.17999</v>
      </c>
    </row>
    <row r="51" spans="1:4" ht="15.6" customHeight="1">
      <c r="A51" s="83" t="s">
        <v>658</v>
      </c>
      <c r="B51" s="84"/>
      <c r="C51" s="84"/>
      <c r="D51" s="85"/>
    </row>
    <row r="52" spans="1:4" ht="15.6" customHeight="1">
      <c r="A52" s="83" t="s">
        <v>659</v>
      </c>
      <c r="B52" s="84"/>
      <c r="C52" s="84"/>
      <c r="D52" s="85"/>
    </row>
    <row r="53" spans="1:4" ht="15.6" customHeight="1">
      <c r="A53" s="83" t="s">
        <v>660</v>
      </c>
      <c r="B53" s="84"/>
      <c r="C53" s="84"/>
      <c r="D53" s="85"/>
    </row>
    <row r="54" spans="1:4" ht="15.6" customHeight="1">
      <c r="A54" s="83" t="s">
        <v>661</v>
      </c>
      <c r="B54" s="84"/>
      <c r="C54" s="84"/>
      <c r="D54" s="85"/>
    </row>
    <row r="55" spans="1:4" ht="15.6" customHeight="1">
      <c r="A55" s="83" t="s">
        <v>662</v>
      </c>
      <c r="B55" s="84">
        <v>2175914.38</v>
      </c>
      <c r="C55" s="84">
        <v>0</v>
      </c>
      <c r="D55" s="85">
        <v>2175914.38</v>
      </c>
    </row>
    <row r="56" spans="1:4" ht="15.6" customHeight="1">
      <c r="A56" s="83" t="s">
        <v>663</v>
      </c>
      <c r="B56" s="84">
        <v>7987990.5</v>
      </c>
      <c r="C56" s="84">
        <v>0</v>
      </c>
      <c r="D56" s="85">
        <v>7987990.5</v>
      </c>
    </row>
    <row r="57" spans="1:4" ht="15.6" customHeight="1">
      <c r="A57" s="83" t="s">
        <v>664</v>
      </c>
      <c r="B57" s="84">
        <v>5825089.8799999999</v>
      </c>
      <c r="C57" s="84">
        <v>0</v>
      </c>
      <c r="D57" s="85">
        <v>5825089.8799999999</v>
      </c>
    </row>
    <row r="58" spans="1:4" ht="15.6" customHeight="1">
      <c r="A58" s="83" t="s">
        <v>665</v>
      </c>
      <c r="B58" s="84"/>
      <c r="C58" s="84"/>
      <c r="D58" s="85"/>
    </row>
    <row r="59" spans="1:4" ht="15.6" customHeight="1">
      <c r="A59" s="83" t="s">
        <v>666</v>
      </c>
      <c r="B59" s="84"/>
      <c r="C59" s="84"/>
      <c r="D59" s="85"/>
    </row>
    <row r="60" spans="1:4" ht="15.6" customHeight="1">
      <c r="A60" s="83" t="s">
        <v>799</v>
      </c>
      <c r="B60" s="84"/>
      <c r="C60" s="84"/>
      <c r="D60" s="85"/>
    </row>
    <row r="61" spans="1:4" ht="15.6" customHeight="1">
      <c r="A61" s="83" t="s">
        <v>800</v>
      </c>
      <c r="B61" s="84">
        <v>20703685.329999998</v>
      </c>
      <c r="C61" s="84">
        <v>0</v>
      </c>
      <c r="D61" s="85">
        <v>20703685.329999998</v>
      </c>
    </row>
    <row r="62" spans="1:4" ht="15.6" customHeight="1">
      <c r="A62" s="83" t="s">
        <v>667</v>
      </c>
      <c r="B62" s="84"/>
      <c r="C62" s="84"/>
      <c r="D62" s="85"/>
    </row>
    <row r="63" spans="1:4" ht="23.25" customHeight="1">
      <c r="A63" s="86" t="s">
        <v>805</v>
      </c>
      <c r="B63" s="87">
        <v>106762727764</v>
      </c>
      <c r="C63" s="87">
        <v>416722410.26999998</v>
      </c>
      <c r="D63" s="88">
        <v>107179450174.27</v>
      </c>
    </row>
    <row r="66" spans="1:4">
      <c r="A66" s="196" t="s">
        <v>63</v>
      </c>
      <c r="B66" s="196"/>
    </row>
    <row r="68" spans="1:4">
      <c r="A68" s="195" t="s">
        <v>655</v>
      </c>
      <c r="B68" s="194" t="s">
        <v>63</v>
      </c>
      <c r="C68" s="194"/>
      <c r="D68" s="194"/>
    </row>
    <row r="69" spans="1:4">
      <c r="A69" s="195"/>
      <c r="B69" s="156" t="s">
        <v>589</v>
      </c>
      <c r="C69" s="156" t="s">
        <v>590</v>
      </c>
      <c r="D69" s="157" t="s">
        <v>13</v>
      </c>
    </row>
    <row r="70" spans="1:4" ht="15.6" customHeight="1">
      <c r="A70" s="83" t="s">
        <v>657</v>
      </c>
      <c r="B70" s="84">
        <v>304504570426.66998</v>
      </c>
      <c r="C70" s="84">
        <v>7049205866.5699997</v>
      </c>
      <c r="D70" s="85">
        <v>311553776293.23999</v>
      </c>
    </row>
    <row r="71" spans="1:4" ht="15.6" customHeight="1">
      <c r="A71" s="83" t="s">
        <v>658</v>
      </c>
      <c r="B71" s="84">
        <v>1097928839.01</v>
      </c>
      <c r="C71" s="84">
        <v>1330621040.76</v>
      </c>
      <c r="D71" s="85">
        <v>2428549879.77</v>
      </c>
    </row>
    <row r="72" spans="1:4" ht="15.6" customHeight="1">
      <c r="A72" s="83" t="s">
        <v>659</v>
      </c>
      <c r="B72" s="84">
        <v>74019332345.539993</v>
      </c>
      <c r="C72" s="84">
        <v>1149712760.3099999</v>
      </c>
      <c r="D72" s="85">
        <v>75169045105.850006</v>
      </c>
    </row>
    <row r="73" spans="1:4" ht="15.6" customHeight="1">
      <c r="A73" s="83" t="s">
        <v>660</v>
      </c>
      <c r="B73" s="84">
        <v>4476105322.5500002</v>
      </c>
      <c r="C73" s="84">
        <v>396697131.63999999</v>
      </c>
      <c r="D73" s="85">
        <v>4872802454.1899996</v>
      </c>
    </row>
    <row r="74" spans="1:4" ht="15.6" customHeight="1">
      <c r="A74" s="83" t="s">
        <v>661</v>
      </c>
      <c r="B74" s="84">
        <v>1936669919.98</v>
      </c>
      <c r="C74" s="84">
        <v>112427381.3</v>
      </c>
      <c r="D74" s="85">
        <v>2049097301.28</v>
      </c>
    </row>
    <row r="75" spans="1:4" ht="15.6" customHeight="1">
      <c r="A75" s="83" t="s">
        <v>662</v>
      </c>
      <c r="B75" s="84">
        <v>34521461324.150002</v>
      </c>
      <c r="C75" s="84">
        <v>1054825364.84</v>
      </c>
      <c r="D75" s="85">
        <v>35576286688.989998</v>
      </c>
    </row>
    <row r="76" spans="1:4" ht="15.6" customHeight="1">
      <c r="A76" s="83" t="s">
        <v>663</v>
      </c>
      <c r="B76" s="84">
        <v>15148807287.110001</v>
      </c>
      <c r="C76" s="84">
        <v>1317300441.1900001</v>
      </c>
      <c r="D76" s="85">
        <v>16466107728.299999</v>
      </c>
    </row>
    <row r="77" spans="1:4" ht="15.6" customHeight="1">
      <c r="A77" s="83" t="s">
        <v>664</v>
      </c>
      <c r="B77" s="84">
        <v>294589988.69999999</v>
      </c>
      <c r="C77" s="84">
        <v>157600627.74000001</v>
      </c>
      <c r="D77" s="85">
        <v>452190616.44</v>
      </c>
    </row>
    <row r="78" spans="1:4" ht="15.6" customHeight="1">
      <c r="A78" s="83" t="s">
        <v>665</v>
      </c>
      <c r="B78" s="84">
        <v>4892683988.4099998</v>
      </c>
      <c r="C78" s="84">
        <v>1350689734.0699999</v>
      </c>
      <c r="D78" s="85">
        <v>6243373722.4799995</v>
      </c>
    </row>
    <row r="79" spans="1:4" ht="15.6" customHeight="1">
      <c r="A79" s="83" t="s">
        <v>666</v>
      </c>
      <c r="B79" s="84">
        <v>12878108392.17</v>
      </c>
      <c r="C79" s="84">
        <v>806077830.38000095</v>
      </c>
      <c r="D79" s="85">
        <v>13684186222.549999</v>
      </c>
    </row>
    <row r="80" spans="1:4" ht="15.6" customHeight="1">
      <c r="A80" s="83" t="s">
        <v>799</v>
      </c>
      <c r="B80" s="84">
        <v>319543367.91000003</v>
      </c>
      <c r="C80" s="84">
        <v>137261441.21000001</v>
      </c>
      <c r="D80" s="85">
        <v>456804809.12</v>
      </c>
    </row>
    <row r="81" spans="1:4" ht="15.6" customHeight="1">
      <c r="A81" s="83" t="s">
        <v>800</v>
      </c>
      <c r="B81" s="84">
        <v>963710778.63</v>
      </c>
      <c r="C81" s="84">
        <v>224444884.22999999</v>
      </c>
      <c r="D81" s="85">
        <v>1188155662.8599999</v>
      </c>
    </row>
    <row r="82" spans="1:4" ht="15.6" customHeight="1">
      <c r="A82" s="83" t="s">
        <v>667</v>
      </c>
      <c r="B82" s="84">
        <v>541873227.63999999</v>
      </c>
      <c r="C82" s="84">
        <v>183349687.72</v>
      </c>
      <c r="D82" s="85">
        <v>725222915.36000001</v>
      </c>
    </row>
    <row r="83" spans="1:4" ht="21" customHeight="1">
      <c r="A83" s="86" t="s">
        <v>63</v>
      </c>
      <c r="B83" s="87">
        <v>455595385208.46997</v>
      </c>
      <c r="C83" s="87">
        <v>15270214191.959999</v>
      </c>
      <c r="D83" s="88">
        <v>470865599400.42999</v>
      </c>
    </row>
  </sheetData>
  <mergeCells count="14">
    <mergeCell ref="A1:D1"/>
    <mergeCell ref="A26:B26"/>
    <mergeCell ref="A2:E2"/>
    <mergeCell ref="A6:C6"/>
    <mergeCell ref="A8:A9"/>
    <mergeCell ref="B8:D8"/>
    <mergeCell ref="B28:D28"/>
    <mergeCell ref="A28:A29"/>
    <mergeCell ref="A66:B66"/>
    <mergeCell ref="A68:A69"/>
    <mergeCell ref="B68:D68"/>
    <mergeCell ref="A46:B46"/>
    <mergeCell ref="A48:A49"/>
    <mergeCell ref="B48:D48"/>
  </mergeCells>
  <pageMargins left="0.7" right="0.7" top="0.75" bottom="0.75"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91"/>
  <sheetViews>
    <sheetView showGridLines="0" workbookViewId="0">
      <selection activeCell="H17" sqref="H17"/>
    </sheetView>
  </sheetViews>
  <sheetFormatPr defaultRowHeight="12.75"/>
  <cols>
    <col min="1" max="1" width="70.140625" style="79" customWidth="1"/>
    <col min="2" max="2" width="17.85546875" style="79" customWidth="1"/>
    <col min="3" max="3" width="17.28515625" style="79" customWidth="1"/>
    <col min="4" max="4" width="16.85546875" style="79" customWidth="1"/>
    <col min="5" max="16384" width="9.140625" style="79"/>
  </cols>
  <sheetData>
    <row r="1" spans="1:4" s="89" customFormat="1" ht="17.25" customHeight="1">
      <c r="A1" s="197" t="s">
        <v>354</v>
      </c>
      <c r="B1" s="197"/>
      <c r="C1" s="197"/>
      <c r="D1" s="197"/>
    </row>
    <row r="2" spans="1:4" s="89" customFormat="1" ht="15.75" customHeight="1">
      <c r="A2" s="198"/>
      <c r="B2" s="198"/>
      <c r="C2" s="198"/>
      <c r="D2" s="198"/>
    </row>
    <row r="3" spans="1:4" s="89" customFormat="1" ht="15.75" customHeight="1">
      <c r="A3" s="96" t="s">
        <v>928</v>
      </c>
      <c r="B3" s="96"/>
      <c r="C3" s="96"/>
      <c r="D3" s="96"/>
    </row>
    <row r="4" spans="1:4" s="89" customFormat="1" ht="12">
      <c r="A4" s="97"/>
      <c r="B4" s="97"/>
      <c r="C4" s="97"/>
      <c r="D4" s="97"/>
    </row>
    <row r="5" spans="1:4" ht="23.1" customHeight="1">
      <c r="A5" s="182" t="s">
        <v>654</v>
      </c>
      <c r="B5" s="158" t="s">
        <v>589</v>
      </c>
      <c r="C5" s="158" t="s">
        <v>590</v>
      </c>
      <c r="D5" s="159" t="s">
        <v>13</v>
      </c>
    </row>
    <row r="6" spans="1:4" ht="23.1" customHeight="1">
      <c r="A6" s="166" t="s">
        <v>814</v>
      </c>
      <c r="B6" s="142">
        <v>57785103293.089996</v>
      </c>
      <c r="C6" s="142">
        <v>696594199.03999996</v>
      </c>
      <c r="D6" s="143">
        <v>58481697492.129997</v>
      </c>
    </row>
    <row r="7" spans="1:4" ht="23.1" customHeight="1">
      <c r="A7" s="83" t="s">
        <v>815</v>
      </c>
      <c r="B7" s="84">
        <v>37483486421.580002</v>
      </c>
      <c r="C7" s="84">
        <v>589629071.51999998</v>
      </c>
      <c r="D7" s="144">
        <v>38073115493.099998</v>
      </c>
    </row>
    <row r="8" spans="1:4" ht="23.1" customHeight="1">
      <c r="A8" s="83" t="s">
        <v>816</v>
      </c>
      <c r="B8" s="84">
        <v>235292175.59999999</v>
      </c>
      <c r="C8" s="84">
        <v>76145787.769999996</v>
      </c>
      <c r="D8" s="144">
        <v>311437963.37</v>
      </c>
    </row>
    <row r="9" spans="1:4" ht="23.1" customHeight="1">
      <c r="A9" s="83" t="s">
        <v>817</v>
      </c>
      <c r="B9" s="84">
        <v>19502204297.23</v>
      </c>
      <c r="C9" s="84">
        <v>29554786.32</v>
      </c>
      <c r="D9" s="144">
        <v>19531759083.549999</v>
      </c>
    </row>
    <row r="10" spans="1:4" ht="23.1" customHeight="1">
      <c r="A10" s="83" t="s">
        <v>818</v>
      </c>
      <c r="B10" s="84">
        <v>564120398.67999995</v>
      </c>
      <c r="C10" s="84">
        <v>1264553.43</v>
      </c>
      <c r="D10" s="144">
        <v>565384952.11000001</v>
      </c>
    </row>
    <row r="11" spans="1:4" ht="23.1" customHeight="1">
      <c r="A11" s="166" t="s">
        <v>819</v>
      </c>
      <c r="B11" s="142">
        <v>4049898961.0999999</v>
      </c>
      <c r="C11" s="142">
        <v>1773284521.52</v>
      </c>
      <c r="D11" s="143">
        <v>5823183482.6199999</v>
      </c>
    </row>
    <row r="12" spans="1:4" ht="23.1" customHeight="1">
      <c r="A12" s="83" t="s">
        <v>820</v>
      </c>
      <c r="B12" s="84">
        <v>517631589.44999999</v>
      </c>
      <c r="C12" s="84">
        <v>263600768.91999999</v>
      </c>
      <c r="D12" s="144">
        <v>781232358.37</v>
      </c>
    </row>
    <row r="13" spans="1:4" ht="23.1" customHeight="1">
      <c r="A13" s="83" t="s">
        <v>821</v>
      </c>
      <c r="B13" s="84">
        <v>3532267371.6500001</v>
      </c>
      <c r="C13" s="84">
        <v>1509683752.5999999</v>
      </c>
      <c r="D13" s="144">
        <v>5041951124.25</v>
      </c>
    </row>
    <row r="14" spans="1:4" ht="23.1" customHeight="1">
      <c r="A14" s="166" t="s">
        <v>822</v>
      </c>
      <c r="B14" s="142">
        <v>3129778866.1799998</v>
      </c>
      <c r="C14" s="142">
        <v>11429215.32</v>
      </c>
      <c r="D14" s="143">
        <v>3141208081.5</v>
      </c>
    </row>
    <row r="15" spans="1:4" ht="23.1" customHeight="1">
      <c r="A15" s="83" t="s">
        <v>823</v>
      </c>
      <c r="B15" s="84">
        <v>3129778866.1799998</v>
      </c>
      <c r="C15" s="84">
        <v>11429215.32</v>
      </c>
      <c r="D15" s="144">
        <v>3141208081.5</v>
      </c>
    </row>
    <row r="16" spans="1:4" ht="23.1" customHeight="1">
      <c r="A16" s="166" t="s">
        <v>824</v>
      </c>
      <c r="B16" s="142">
        <v>146149555203.32001</v>
      </c>
      <c r="C16" s="142">
        <v>4269305809.6300001</v>
      </c>
      <c r="D16" s="143">
        <v>150418861012.95001</v>
      </c>
    </row>
    <row r="17" spans="1:4" ht="23.1" customHeight="1">
      <c r="A17" s="165" t="s">
        <v>825</v>
      </c>
      <c r="B17" s="145">
        <v>5492258303.71</v>
      </c>
      <c r="C17" s="145">
        <v>242936757.96000001</v>
      </c>
      <c r="D17" s="85">
        <v>5735195061.6700001</v>
      </c>
    </row>
    <row r="18" spans="1:4" ht="23.1" customHeight="1">
      <c r="A18" s="167" t="s">
        <v>826</v>
      </c>
      <c r="B18" s="146">
        <v>4069110343.1599998</v>
      </c>
      <c r="C18" s="146">
        <v>62339032.630000003</v>
      </c>
      <c r="D18" s="147">
        <v>4131449375.79</v>
      </c>
    </row>
    <row r="19" spans="1:4" ht="23.1" customHeight="1">
      <c r="A19" s="167" t="s">
        <v>827</v>
      </c>
      <c r="B19" s="146">
        <v>907881902.61000001</v>
      </c>
      <c r="C19" s="146">
        <v>41453250.369999997</v>
      </c>
      <c r="D19" s="147">
        <v>949335152.98000002</v>
      </c>
    </row>
    <row r="20" spans="1:4" ht="23.1" customHeight="1">
      <c r="A20" s="167" t="s">
        <v>828</v>
      </c>
      <c r="B20" s="146">
        <v>258485509.88999999</v>
      </c>
      <c r="C20" s="146">
        <v>8756427.0800000001</v>
      </c>
      <c r="D20" s="147">
        <v>267241936.97</v>
      </c>
    </row>
    <row r="21" spans="1:4" ht="23.1" customHeight="1">
      <c r="A21" s="167" t="s">
        <v>829</v>
      </c>
      <c r="B21" s="146">
        <v>256780548.05000001</v>
      </c>
      <c r="C21" s="146">
        <v>130388047.88</v>
      </c>
      <c r="D21" s="147">
        <v>387168595.93000001</v>
      </c>
    </row>
    <row r="22" spans="1:4" ht="23.1" customHeight="1">
      <c r="A22" s="165" t="s">
        <v>830</v>
      </c>
      <c r="B22" s="145">
        <v>67081558442.43</v>
      </c>
      <c r="C22" s="145">
        <v>3727121410.4099998</v>
      </c>
      <c r="D22" s="85">
        <v>70808679852.839996</v>
      </c>
    </row>
    <row r="23" spans="1:4" ht="23.1" customHeight="1">
      <c r="A23" s="167" t="s">
        <v>831</v>
      </c>
      <c r="B23" s="146">
        <v>55046937232.900002</v>
      </c>
      <c r="C23" s="146">
        <v>2989099987.2199998</v>
      </c>
      <c r="D23" s="147">
        <v>58036037220.120003</v>
      </c>
    </row>
    <row r="24" spans="1:4" ht="23.1" customHeight="1">
      <c r="A24" s="167" t="s">
        <v>832</v>
      </c>
      <c r="B24" s="146">
        <v>3230397985.1599998</v>
      </c>
      <c r="C24" s="146">
        <v>450006472.13</v>
      </c>
      <c r="D24" s="147">
        <v>3680404457.29</v>
      </c>
    </row>
    <row r="25" spans="1:4" ht="23.1" customHeight="1">
      <c r="A25" s="167" t="s">
        <v>833</v>
      </c>
      <c r="B25" s="146">
        <v>52987513.859999999</v>
      </c>
      <c r="C25" s="146">
        <v>60003389.869999997</v>
      </c>
      <c r="D25" s="147">
        <v>112990903.73</v>
      </c>
    </row>
    <row r="26" spans="1:4" ht="23.1" customHeight="1">
      <c r="A26" s="167" t="s">
        <v>834</v>
      </c>
      <c r="B26" s="146">
        <v>10208745.9</v>
      </c>
      <c r="C26" s="146">
        <v>1974778</v>
      </c>
      <c r="D26" s="147">
        <v>12183523.9</v>
      </c>
    </row>
    <row r="27" spans="1:4" ht="23.1" customHeight="1">
      <c r="A27" s="167" t="s">
        <v>835</v>
      </c>
      <c r="B27" s="146">
        <v>3695135675.4499998</v>
      </c>
      <c r="C27" s="146">
        <v>75652121.109999999</v>
      </c>
      <c r="D27" s="147">
        <v>3770787796.5599999</v>
      </c>
    </row>
    <row r="28" spans="1:4" ht="23.1" customHeight="1">
      <c r="A28" s="167" t="s">
        <v>836</v>
      </c>
      <c r="B28" s="146">
        <v>5045891289.1599998</v>
      </c>
      <c r="C28" s="146">
        <v>150384662.08000001</v>
      </c>
      <c r="D28" s="147">
        <v>5196275951.2399998</v>
      </c>
    </row>
    <row r="29" spans="1:4" ht="23.1" customHeight="1">
      <c r="A29" s="165" t="s">
        <v>837</v>
      </c>
      <c r="B29" s="145">
        <v>73575738457.179993</v>
      </c>
      <c r="C29" s="145">
        <v>299247641.25999999</v>
      </c>
      <c r="D29" s="85">
        <v>73874986098.440002</v>
      </c>
    </row>
    <row r="30" spans="1:4" ht="23.1" customHeight="1">
      <c r="A30" s="166" t="s">
        <v>838</v>
      </c>
      <c r="B30" s="142">
        <v>11810735743.950001</v>
      </c>
      <c r="C30" s="142">
        <v>1077506354.71</v>
      </c>
      <c r="D30" s="143">
        <v>12888242098.66</v>
      </c>
    </row>
    <row r="31" spans="1:4" ht="23.1" customHeight="1">
      <c r="A31" s="83" t="s">
        <v>839</v>
      </c>
      <c r="B31" s="84">
        <v>9546278243.7999992</v>
      </c>
      <c r="C31" s="84">
        <v>22578798.329999998</v>
      </c>
      <c r="D31" s="144">
        <v>9568857042.1299992</v>
      </c>
    </row>
    <row r="32" spans="1:4" ht="23.1" customHeight="1">
      <c r="A32" s="83" t="s">
        <v>840</v>
      </c>
      <c r="B32" s="84">
        <v>244392698.34</v>
      </c>
      <c r="C32" s="84">
        <v>456775303.18000001</v>
      </c>
      <c r="D32" s="144">
        <v>701168001.51999998</v>
      </c>
    </row>
    <row r="33" spans="1:4" ht="23.1" customHeight="1">
      <c r="A33" s="83" t="s">
        <v>841</v>
      </c>
      <c r="B33" s="84">
        <v>2020064801.8099999</v>
      </c>
      <c r="C33" s="84">
        <v>598152253.20000005</v>
      </c>
      <c r="D33" s="144">
        <v>2618217055.0100002</v>
      </c>
    </row>
    <row r="34" spans="1:4" ht="23.1" customHeight="1">
      <c r="A34" s="166" t="s">
        <v>842</v>
      </c>
      <c r="B34" s="142">
        <v>5111059297.0200005</v>
      </c>
      <c r="C34" s="142">
        <v>423373485.44999999</v>
      </c>
      <c r="D34" s="143">
        <v>5534432782.4700003</v>
      </c>
    </row>
    <row r="35" spans="1:4" ht="23.1" customHeight="1">
      <c r="A35" s="83" t="s">
        <v>843</v>
      </c>
      <c r="B35" s="84">
        <v>1510382350.8199999</v>
      </c>
      <c r="C35" s="84">
        <v>292980977.44</v>
      </c>
      <c r="D35" s="144">
        <v>1803363328.26</v>
      </c>
    </row>
    <row r="36" spans="1:4" ht="23.1" customHeight="1">
      <c r="A36" s="83" t="s">
        <v>844</v>
      </c>
      <c r="B36" s="84">
        <v>3600676946.1999998</v>
      </c>
      <c r="C36" s="84">
        <v>130392508.01000001</v>
      </c>
      <c r="D36" s="144">
        <v>3731069454.21</v>
      </c>
    </row>
    <row r="37" spans="1:4" ht="23.1" customHeight="1">
      <c r="A37" s="166" t="s">
        <v>845</v>
      </c>
      <c r="B37" s="142">
        <v>1156952992.6500001</v>
      </c>
      <c r="C37" s="142">
        <v>39894651.289999999</v>
      </c>
      <c r="D37" s="143">
        <v>1196847643.9400001</v>
      </c>
    </row>
    <row r="38" spans="1:4" ht="23.1" customHeight="1">
      <c r="A38" s="83" t="s">
        <v>846</v>
      </c>
      <c r="B38" s="84">
        <v>1156952992.6500001</v>
      </c>
      <c r="C38" s="84">
        <v>39894651.289999999</v>
      </c>
      <c r="D38" s="144">
        <v>1196847643.9400001</v>
      </c>
    </row>
    <row r="39" spans="1:4" ht="23.1" customHeight="1">
      <c r="A39" s="166" t="s">
        <v>847</v>
      </c>
      <c r="B39" s="142">
        <v>14832310139.33</v>
      </c>
      <c r="C39" s="142">
        <v>0</v>
      </c>
      <c r="D39" s="143">
        <v>14832310139.33</v>
      </c>
    </row>
    <row r="40" spans="1:4" ht="23.1" customHeight="1">
      <c r="A40" s="83" t="s">
        <v>848</v>
      </c>
      <c r="B40" s="84">
        <v>14832310139.33</v>
      </c>
      <c r="C40" s="84">
        <v>0</v>
      </c>
      <c r="D40" s="144">
        <v>14832310139.33</v>
      </c>
    </row>
    <row r="41" spans="1:4" ht="23.1" customHeight="1">
      <c r="A41" s="166" t="s">
        <v>849</v>
      </c>
      <c r="B41" s="142">
        <v>40501136336.309998</v>
      </c>
      <c r="C41" s="142">
        <v>175764989.81999999</v>
      </c>
      <c r="D41" s="143">
        <v>40676901326.129997</v>
      </c>
    </row>
    <row r="42" spans="1:4" ht="23.1" customHeight="1">
      <c r="A42" s="83" t="s">
        <v>850</v>
      </c>
      <c r="B42" s="84">
        <v>40501136336.309998</v>
      </c>
      <c r="C42" s="84">
        <v>175764989.81999999</v>
      </c>
      <c r="D42" s="144">
        <v>40676901326.129997</v>
      </c>
    </row>
    <row r="43" spans="1:4" ht="23.1" customHeight="1">
      <c r="A43" s="166" t="s">
        <v>851</v>
      </c>
      <c r="B43" s="142">
        <v>50351994449.779999</v>
      </c>
      <c r="C43" s="142">
        <v>369451049.57999998</v>
      </c>
      <c r="D43" s="143">
        <v>50721445499.360001</v>
      </c>
    </row>
    <row r="44" spans="1:4" ht="23.1" customHeight="1">
      <c r="A44" s="83" t="s">
        <v>852</v>
      </c>
      <c r="B44" s="84">
        <v>48371348868.919998</v>
      </c>
      <c r="C44" s="84">
        <v>32220114.039999999</v>
      </c>
      <c r="D44" s="144">
        <v>48403568982.959999</v>
      </c>
    </row>
    <row r="45" spans="1:4" ht="23.1" customHeight="1">
      <c r="A45" s="83" t="s">
        <v>853</v>
      </c>
      <c r="B45" s="84">
        <v>170133331.59</v>
      </c>
      <c r="C45" s="84">
        <v>287460448.81</v>
      </c>
      <c r="D45" s="144">
        <v>457593780.39999998</v>
      </c>
    </row>
    <row r="46" spans="1:4" ht="23.1" customHeight="1">
      <c r="A46" s="83" t="s">
        <v>854</v>
      </c>
      <c r="B46" s="84">
        <v>1810512249.27</v>
      </c>
      <c r="C46" s="84">
        <v>49770486.729999997</v>
      </c>
      <c r="D46" s="144">
        <v>1860282736</v>
      </c>
    </row>
    <row r="47" spans="1:4" ht="23.1" customHeight="1">
      <c r="A47" s="166" t="s">
        <v>855</v>
      </c>
      <c r="B47" s="142"/>
      <c r="C47" s="142"/>
      <c r="D47" s="143"/>
    </row>
    <row r="48" spans="1:4" ht="23.1" customHeight="1">
      <c r="A48" s="83" t="s">
        <v>856</v>
      </c>
      <c r="B48" s="84"/>
      <c r="C48" s="84"/>
      <c r="D48" s="144"/>
    </row>
    <row r="49" spans="1:4" ht="23.1" customHeight="1">
      <c r="A49" s="83" t="s">
        <v>857</v>
      </c>
      <c r="B49" s="84"/>
      <c r="C49" s="84"/>
      <c r="D49" s="144"/>
    </row>
    <row r="50" spans="1:4" ht="20.100000000000001" customHeight="1">
      <c r="A50" s="166" t="s">
        <v>858</v>
      </c>
      <c r="B50" s="142">
        <v>629771005.73000002</v>
      </c>
      <c r="C50" s="142">
        <v>92329837.269999996</v>
      </c>
      <c r="D50" s="143">
        <v>722100843</v>
      </c>
    </row>
    <row r="51" spans="1:4" ht="20.100000000000001" customHeight="1">
      <c r="A51" s="83" t="s">
        <v>859</v>
      </c>
      <c r="B51" s="84">
        <v>9982307.5600000005</v>
      </c>
      <c r="C51" s="84">
        <v>443927.32</v>
      </c>
      <c r="D51" s="144">
        <v>10426234.880000001</v>
      </c>
    </row>
    <row r="52" spans="1:4" ht="20.100000000000001" customHeight="1">
      <c r="A52" s="83" t="s">
        <v>860</v>
      </c>
      <c r="B52" s="84">
        <v>619788698.16999996</v>
      </c>
      <c r="C52" s="84">
        <v>91885909.950000003</v>
      </c>
      <c r="D52" s="144">
        <v>711674608.12</v>
      </c>
    </row>
    <row r="53" spans="1:4" ht="20.100000000000001" customHeight="1">
      <c r="A53" s="166" t="s">
        <v>861</v>
      </c>
      <c r="B53" s="142">
        <v>1296624060.6800001</v>
      </c>
      <c r="C53" s="142">
        <v>1095349323.95</v>
      </c>
      <c r="D53" s="143">
        <v>2391973384.6300001</v>
      </c>
    </row>
    <row r="54" spans="1:4" ht="20.100000000000001" customHeight="1">
      <c r="A54" s="83" t="s">
        <v>862</v>
      </c>
      <c r="B54" s="84">
        <v>1296624060.6800001</v>
      </c>
      <c r="C54" s="84">
        <v>1095346294.1300001</v>
      </c>
      <c r="D54" s="144">
        <v>2391970354.8099999</v>
      </c>
    </row>
    <row r="55" spans="1:4" ht="20.100000000000001" customHeight="1">
      <c r="A55" s="83" t="s">
        <v>863</v>
      </c>
      <c r="B55" s="84">
        <v>0</v>
      </c>
      <c r="C55" s="84">
        <v>3029.82</v>
      </c>
      <c r="D55" s="144">
        <v>3029.82</v>
      </c>
    </row>
    <row r="56" spans="1:4" ht="20.100000000000001" customHeight="1">
      <c r="A56" s="166" t="s">
        <v>864</v>
      </c>
      <c r="B56" s="142">
        <v>5290736300.6400003</v>
      </c>
      <c r="C56" s="142">
        <v>2358759697.5799999</v>
      </c>
      <c r="D56" s="143">
        <v>7649495998.2200003</v>
      </c>
    </row>
    <row r="57" spans="1:4" ht="20.100000000000001" customHeight="1">
      <c r="A57" s="165" t="s">
        <v>825</v>
      </c>
      <c r="B57" s="145">
        <v>3652615344.3200002</v>
      </c>
      <c r="C57" s="145">
        <v>1504407463.4300001</v>
      </c>
      <c r="D57" s="85">
        <v>5157022807.75</v>
      </c>
    </row>
    <row r="58" spans="1:4" ht="20.100000000000001" customHeight="1">
      <c r="A58" s="167" t="s">
        <v>827</v>
      </c>
      <c r="B58" s="146">
        <v>1946356688.8299999</v>
      </c>
      <c r="C58" s="146">
        <v>1457530531.3099999</v>
      </c>
      <c r="D58" s="147">
        <v>3403887220.1399999</v>
      </c>
    </row>
    <row r="59" spans="1:4" ht="20.100000000000001" customHeight="1">
      <c r="A59" s="167" t="s">
        <v>828</v>
      </c>
      <c r="B59" s="146">
        <v>0</v>
      </c>
      <c r="C59" s="146">
        <v>563399.07999999996</v>
      </c>
      <c r="D59" s="147">
        <v>563399.07999999996</v>
      </c>
    </row>
    <row r="60" spans="1:4" ht="20.100000000000001" customHeight="1">
      <c r="A60" s="167" t="s">
        <v>829</v>
      </c>
      <c r="B60" s="146">
        <v>1706258655.49</v>
      </c>
      <c r="C60" s="146">
        <v>46313533.039999999</v>
      </c>
      <c r="D60" s="147">
        <v>1752572188.53</v>
      </c>
    </row>
    <row r="61" spans="1:4" ht="20.100000000000001" customHeight="1">
      <c r="A61" s="167" t="s">
        <v>893</v>
      </c>
      <c r="B61" s="146"/>
      <c r="C61" s="146"/>
      <c r="D61" s="147"/>
    </row>
    <row r="62" spans="1:4" ht="20.100000000000001" customHeight="1">
      <c r="A62" s="165" t="s">
        <v>830</v>
      </c>
      <c r="B62" s="145">
        <v>1638120956.3199999</v>
      </c>
      <c r="C62" s="145">
        <v>854352234.14999998</v>
      </c>
      <c r="D62" s="85">
        <v>2492473190.4699998</v>
      </c>
    </row>
    <row r="63" spans="1:4" ht="20.100000000000001" customHeight="1">
      <c r="A63" s="167" t="s">
        <v>831</v>
      </c>
      <c r="B63" s="146">
        <v>308373235.25</v>
      </c>
      <c r="C63" s="146">
        <v>317159701.36000001</v>
      </c>
      <c r="D63" s="147">
        <v>625532936.61000001</v>
      </c>
    </row>
    <row r="64" spans="1:4" ht="20.100000000000001" customHeight="1">
      <c r="A64" s="167" t="s">
        <v>832</v>
      </c>
      <c r="B64" s="146">
        <v>1259209883.98</v>
      </c>
      <c r="C64" s="146">
        <v>448953748.5</v>
      </c>
      <c r="D64" s="147">
        <v>1708163632.48</v>
      </c>
    </row>
    <row r="65" spans="1:4" ht="20.100000000000001" customHeight="1">
      <c r="A65" s="167" t="s">
        <v>833</v>
      </c>
      <c r="B65" s="146">
        <v>0</v>
      </c>
      <c r="C65" s="146">
        <v>394277.98</v>
      </c>
      <c r="D65" s="147">
        <v>394277.98</v>
      </c>
    </row>
    <row r="66" spans="1:4" ht="20.100000000000001" customHeight="1">
      <c r="A66" s="167" t="s">
        <v>834</v>
      </c>
      <c r="B66" s="146">
        <v>21482396.649999999</v>
      </c>
      <c r="C66" s="146">
        <v>74585917.909999996</v>
      </c>
      <c r="D66" s="147">
        <v>96068314.560000002</v>
      </c>
    </row>
    <row r="67" spans="1:4" ht="20.100000000000001" customHeight="1">
      <c r="A67" s="167" t="s">
        <v>865</v>
      </c>
      <c r="B67" s="146">
        <v>49055440.439999998</v>
      </c>
      <c r="C67" s="146">
        <v>13258588.4</v>
      </c>
      <c r="D67" s="147">
        <v>62314028.840000004</v>
      </c>
    </row>
    <row r="68" spans="1:4" ht="20.100000000000001" customHeight="1">
      <c r="A68" s="83" t="s">
        <v>866</v>
      </c>
      <c r="B68" s="84"/>
      <c r="C68" s="84"/>
      <c r="D68" s="144"/>
    </row>
    <row r="69" spans="1:4" ht="20.100000000000001" customHeight="1">
      <c r="A69" s="166" t="s">
        <v>867</v>
      </c>
      <c r="B69" s="142">
        <v>2162081534.1199999</v>
      </c>
      <c r="C69" s="142">
        <v>2145537594.21</v>
      </c>
      <c r="D69" s="143">
        <v>4307619128.3299999</v>
      </c>
    </row>
    <row r="70" spans="1:4" ht="20.100000000000001" customHeight="1">
      <c r="A70" s="83" t="s">
        <v>868</v>
      </c>
      <c r="B70" s="84">
        <v>632601702.17999995</v>
      </c>
      <c r="C70" s="84">
        <v>941900619.29999995</v>
      </c>
      <c r="D70" s="144">
        <v>1574502321.48</v>
      </c>
    </row>
    <row r="71" spans="1:4" ht="20.100000000000001" customHeight="1">
      <c r="A71" s="83" t="s">
        <v>869</v>
      </c>
      <c r="B71" s="84">
        <v>1529479831.9400001</v>
      </c>
      <c r="C71" s="84">
        <v>1203636974.9100001</v>
      </c>
      <c r="D71" s="144">
        <v>2733116806.8499999</v>
      </c>
    </row>
    <row r="72" spans="1:4" ht="20.100000000000001" customHeight="1">
      <c r="A72" s="166" t="s">
        <v>870</v>
      </c>
      <c r="B72" s="142">
        <v>126062092.66</v>
      </c>
      <c r="C72" s="142">
        <v>6832.44</v>
      </c>
      <c r="D72" s="143">
        <v>126068925.09999999</v>
      </c>
    </row>
    <row r="73" spans="1:4" ht="20.100000000000001" customHeight="1">
      <c r="A73" s="83" t="s">
        <v>871</v>
      </c>
      <c r="B73" s="84">
        <v>126062092.66</v>
      </c>
      <c r="C73" s="84">
        <v>6832.44</v>
      </c>
      <c r="D73" s="144">
        <v>126068925.09999999</v>
      </c>
    </row>
    <row r="74" spans="1:4" ht="20.100000000000001" customHeight="1">
      <c r="A74" s="166" t="s">
        <v>872</v>
      </c>
      <c r="B74" s="142">
        <v>305261141.91000003</v>
      </c>
      <c r="C74" s="142">
        <v>40665819.899999999</v>
      </c>
      <c r="D74" s="143">
        <v>345926961.81</v>
      </c>
    </row>
    <row r="75" spans="1:4" ht="20.100000000000001" customHeight="1">
      <c r="A75" s="83" t="s">
        <v>873</v>
      </c>
      <c r="B75" s="84">
        <v>305261141.91000003</v>
      </c>
      <c r="C75" s="84">
        <v>40665819.899999999</v>
      </c>
      <c r="D75" s="144">
        <v>345926961.81</v>
      </c>
    </row>
    <row r="76" spans="1:4" ht="20.100000000000001" customHeight="1">
      <c r="A76" s="166" t="s">
        <v>874</v>
      </c>
      <c r="B76" s="142">
        <v>2241616026.7600002</v>
      </c>
      <c r="C76" s="142">
        <v>284238399.98000002</v>
      </c>
      <c r="D76" s="143">
        <v>2525854426.7399998</v>
      </c>
    </row>
    <row r="77" spans="1:4" ht="20.100000000000001" customHeight="1">
      <c r="A77" s="83" t="s">
        <v>875</v>
      </c>
      <c r="B77" s="84">
        <v>2118811980.24</v>
      </c>
      <c r="C77" s="84">
        <v>61856795.939999998</v>
      </c>
      <c r="D77" s="144">
        <v>2180668776.1799998</v>
      </c>
    </row>
    <row r="78" spans="1:4" ht="20.100000000000001" customHeight="1">
      <c r="A78" s="83" t="s">
        <v>876</v>
      </c>
      <c r="B78" s="84">
        <v>11169895.039999999</v>
      </c>
      <c r="C78" s="84">
        <v>0</v>
      </c>
      <c r="D78" s="144">
        <v>11169895.039999999</v>
      </c>
    </row>
    <row r="79" spans="1:4" ht="20.100000000000001" customHeight="1">
      <c r="A79" s="83" t="s">
        <v>871</v>
      </c>
      <c r="B79" s="84">
        <v>0</v>
      </c>
      <c r="C79" s="84">
        <v>0</v>
      </c>
      <c r="D79" s="144">
        <v>0</v>
      </c>
    </row>
    <row r="80" spans="1:4" ht="20.100000000000001" customHeight="1">
      <c r="A80" s="83" t="s">
        <v>841</v>
      </c>
      <c r="B80" s="84">
        <v>111634151.48</v>
      </c>
      <c r="C80" s="84">
        <v>222381604.03999999</v>
      </c>
      <c r="D80" s="144">
        <v>334015755.51999998</v>
      </c>
    </row>
    <row r="81" spans="1:4" ht="20.100000000000001" customHeight="1">
      <c r="A81" s="166" t="s">
        <v>877</v>
      </c>
      <c r="B81" s="142">
        <v>1901979999.24</v>
      </c>
      <c r="C81" s="142">
        <v>0</v>
      </c>
      <c r="D81" s="143">
        <v>1901979999.24</v>
      </c>
    </row>
    <row r="82" spans="1:4" ht="20.100000000000001" customHeight="1">
      <c r="A82" s="83" t="s">
        <v>878</v>
      </c>
      <c r="B82" s="84">
        <v>0</v>
      </c>
      <c r="C82" s="84">
        <v>0</v>
      </c>
      <c r="D82" s="144">
        <v>0</v>
      </c>
    </row>
    <row r="83" spans="1:4" ht="20.100000000000001" customHeight="1">
      <c r="A83" s="83" t="s">
        <v>879</v>
      </c>
      <c r="B83" s="84"/>
      <c r="C83" s="84"/>
      <c r="D83" s="144"/>
    </row>
    <row r="84" spans="1:4" ht="20.100000000000001" customHeight="1">
      <c r="A84" s="83" t="s">
        <v>880</v>
      </c>
      <c r="B84" s="84">
        <v>1410087508</v>
      </c>
      <c r="C84" s="84">
        <v>0</v>
      </c>
      <c r="D84" s="144">
        <v>1410087508</v>
      </c>
    </row>
    <row r="85" spans="1:4" ht="20.100000000000001" customHeight="1">
      <c r="A85" s="83" t="s">
        <v>881</v>
      </c>
      <c r="B85" s="84">
        <v>491892491.24000001</v>
      </c>
      <c r="C85" s="84">
        <v>0</v>
      </c>
      <c r="D85" s="144">
        <v>491892491.24000001</v>
      </c>
    </row>
    <row r="86" spans="1:4" ht="20.100000000000001" customHeight="1">
      <c r="A86" s="83" t="s">
        <v>882</v>
      </c>
      <c r="B86" s="84">
        <v>0</v>
      </c>
      <c r="C86" s="84">
        <v>0</v>
      </c>
      <c r="D86" s="144">
        <v>0</v>
      </c>
    </row>
    <row r="87" spans="1:4" ht="20.100000000000001" customHeight="1">
      <c r="A87" s="166" t="s">
        <v>883</v>
      </c>
      <c r="B87" s="142">
        <v>106762727764</v>
      </c>
      <c r="C87" s="142">
        <v>416722410.26999998</v>
      </c>
      <c r="D87" s="143">
        <v>107179450174.27</v>
      </c>
    </row>
    <row r="88" spans="1:4" ht="20.100000000000001" customHeight="1">
      <c r="A88" s="83" t="s">
        <v>878</v>
      </c>
      <c r="B88" s="84"/>
      <c r="C88" s="84"/>
      <c r="D88" s="144"/>
    </row>
    <row r="89" spans="1:4" ht="20.100000000000001" customHeight="1">
      <c r="A89" s="83" t="s">
        <v>884</v>
      </c>
      <c r="B89" s="84">
        <v>106197308547.75999</v>
      </c>
      <c r="C89" s="84">
        <v>416722410.26999998</v>
      </c>
      <c r="D89" s="144">
        <v>106614030958.03</v>
      </c>
    </row>
    <row r="90" spans="1:4" ht="20.100000000000001" customHeight="1">
      <c r="A90" s="83" t="s">
        <v>885</v>
      </c>
      <c r="B90" s="84">
        <v>565419216.24000001</v>
      </c>
      <c r="C90" s="84">
        <v>0</v>
      </c>
      <c r="D90" s="144">
        <v>565419216.24000001</v>
      </c>
    </row>
    <row r="91" spans="1:4" ht="20.100000000000001" customHeight="1">
      <c r="A91" s="168" t="s">
        <v>63</v>
      </c>
      <c r="B91" s="87">
        <v>455595385208.46997</v>
      </c>
      <c r="C91" s="87">
        <v>15270214191.959999</v>
      </c>
      <c r="D91" s="88">
        <v>470865599400.42999</v>
      </c>
    </row>
  </sheetData>
  <mergeCells count="2">
    <mergeCell ref="A2:D2"/>
    <mergeCell ref="A1:D1"/>
  </mergeCells>
  <pageMargins left="0.7" right="0.7" top="0.75" bottom="0.75" header="0.3" footer="0.3"/>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42"/>
  <sheetViews>
    <sheetView showGridLines="0" workbookViewId="0">
      <selection activeCell="J22" sqref="J22"/>
    </sheetView>
  </sheetViews>
  <sheetFormatPr defaultRowHeight="12.75"/>
  <cols>
    <col min="1" max="1" width="48.42578125" style="79" customWidth="1"/>
    <col min="2" max="3" width="18.140625" style="79" customWidth="1"/>
    <col min="4" max="4" width="17.28515625" style="79" customWidth="1"/>
    <col min="5" max="5" width="4.7109375" style="79" customWidth="1"/>
    <col min="6" max="16384" width="9.140625" style="79"/>
  </cols>
  <sheetData>
    <row r="1" spans="1:4" s="78" customFormat="1" ht="14.45" customHeight="1">
      <c r="A1" s="197" t="s">
        <v>366</v>
      </c>
      <c r="B1" s="197"/>
      <c r="C1" s="197"/>
      <c r="D1" s="197"/>
    </row>
    <row r="2" spans="1:4" s="78" customFormat="1" ht="15.75" customHeight="1">
      <c r="A2" s="198"/>
      <c r="B2" s="198"/>
      <c r="C2" s="198"/>
      <c r="D2" s="198"/>
    </row>
    <row r="3" spans="1:4" s="78" customFormat="1" ht="18.2" customHeight="1">
      <c r="A3" s="96" t="s">
        <v>928</v>
      </c>
      <c r="B3" s="96"/>
      <c r="C3" s="96"/>
      <c r="D3" s="96"/>
    </row>
    <row r="4" spans="1:4" s="78" customFormat="1" ht="13.5" customHeight="1">
      <c r="A4" s="82"/>
      <c r="B4" s="82"/>
      <c r="C4" s="82"/>
      <c r="D4" s="82"/>
    </row>
    <row r="5" spans="1:4" s="78" customFormat="1" ht="18" customHeight="1"/>
    <row r="6" spans="1:4" s="78" customFormat="1" ht="30.95" customHeight="1">
      <c r="A6" s="182" t="s">
        <v>588</v>
      </c>
      <c r="B6" s="158" t="s">
        <v>589</v>
      </c>
      <c r="C6" s="158" t="s">
        <v>590</v>
      </c>
      <c r="D6" s="159" t="s">
        <v>13</v>
      </c>
    </row>
    <row r="7" spans="1:4" s="78" customFormat="1" ht="22.9" customHeight="1">
      <c r="A7" s="140" t="s">
        <v>591</v>
      </c>
      <c r="B7" s="84">
        <v>1663342944.98</v>
      </c>
      <c r="C7" s="84">
        <v>0</v>
      </c>
      <c r="D7" s="85">
        <v>1663342944.98</v>
      </c>
    </row>
    <row r="8" spans="1:4" s="78" customFormat="1" ht="22.9" customHeight="1">
      <c r="A8" s="140" t="s">
        <v>592</v>
      </c>
      <c r="B8" s="84">
        <v>367834772.85000002</v>
      </c>
      <c r="C8" s="84">
        <v>4727193.4800000004</v>
      </c>
      <c r="D8" s="85">
        <v>372561966.32999998</v>
      </c>
    </row>
    <row r="9" spans="1:4" s="78" customFormat="1" ht="15.4" customHeight="1">
      <c r="A9" s="140" t="s">
        <v>593</v>
      </c>
      <c r="B9" s="84">
        <v>61327722660.039902</v>
      </c>
      <c r="C9" s="84">
        <v>2842402568.1500001</v>
      </c>
      <c r="D9" s="85">
        <v>64170125228.190002</v>
      </c>
    </row>
    <row r="10" spans="1:4" s="78" customFormat="1" ht="15.4" customHeight="1">
      <c r="A10" s="140" t="s">
        <v>594</v>
      </c>
      <c r="B10" s="84">
        <v>19685506074.860001</v>
      </c>
      <c r="C10" s="84">
        <v>101386630.59999999</v>
      </c>
      <c r="D10" s="85">
        <v>19786892705.459999</v>
      </c>
    </row>
    <row r="11" spans="1:4" s="78" customFormat="1" ht="15.4" customHeight="1">
      <c r="A11" s="140" t="s">
        <v>595</v>
      </c>
      <c r="B11" s="84">
        <v>12160727353.559999</v>
      </c>
      <c r="C11" s="84">
        <v>771629564.60000002</v>
      </c>
      <c r="D11" s="85">
        <v>12932356918.16</v>
      </c>
    </row>
    <row r="12" spans="1:4" s="78" customFormat="1" ht="15.4" customHeight="1">
      <c r="A12" s="140" t="s">
        <v>596</v>
      </c>
      <c r="B12" s="84">
        <v>4691315641.46</v>
      </c>
      <c r="C12" s="84">
        <v>429848866.88</v>
      </c>
      <c r="D12" s="85">
        <v>5121164508.3400002</v>
      </c>
    </row>
    <row r="13" spans="1:4" s="78" customFormat="1" ht="15.4" customHeight="1">
      <c r="A13" s="140" t="s">
        <v>597</v>
      </c>
      <c r="B13" s="84">
        <v>6407937668.3000002</v>
      </c>
      <c r="C13" s="84">
        <v>336057082.66000003</v>
      </c>
      <c r="D13" s="85">
        <v>6743994750.96</v>
      </c>
    </row>
    <row r="14" spans="1:4" s="78" customFormat="1" ht="15.4" customHeight="1">
      <c r="A14" s="140" t="s">
        <v>598</v>
      </c>
      <c r="B14" s="84">
        <v>3491364621.52</v>
      </c>
      <c r="C14" s="84">
        <v>460322071.31999999</v>
      </c>
      <c r="D14" s="85">
        <v>3951686692.8400002</v>
      </c>
    </row>
    <row r="15" spans="1:4" s="78" customFormat="1" ht="15.4" customHeight="1">
      <c r="A15" s="140" t="s">
        <v>599</v>
      </c>
      <c r="B15" s="84">
        <v>310335102.63999999</v>
      </c>
      <c r="C15" s="84">
        <v>136582850.02000001</v>
      </c>
      <c r="D15" s="85">
        <v>446917952.66000003</v>
      </c>
    </row>
    <row r="16" spans="1:4" s="78" customFormat="1" ht="15.4" customHeight="1">
      <c r="A16" s="140" t="s">
        <v>600</v>
      </c>
      <c r="B16" s="84">
        <v>77508649.700000003</v>
      </c>
      <c r="C16" s="84">
        <v>25627983.399999999</v>
      </c>
      <c r="D16" s="85">
        <v>103136633.09999999</v>
      </c>
    </row>
    <row r="17" spans="1:4" s="78" customFormat="1" ht="15.4" customHeight="1">
      <c r="A17" s="140" t="s">
        <v>601</v>
      </c>
      <c r="B17" s="84">
        <v>13669020882.790001</v>
      </c>
      <c r="C17" s="84">
        <v>1222200731.46</v>
      </c>
      <c r="D17" s="85">
        <v>14891221614.25</v>
      </c>
    </row>
    <row r="18" spans="1:4" s="78" customFormat="1" ht="15.4" customHeight="1">
      <c r="A18" s="140" t="s">
        <v>602</v>
      </c>
      <c r="B18" s="84">
        <v>5965243.9900000002</v>
      </c>
      <c r="C18" s="84">
        <v>2154711.73</v>
      </c>
      <c r="D18" s="85">
        <v>8119955.7199999997</v>
      </c>
    </row>
    <row r="19" spans="1:4" s="78" customFormat="1" ht="15.4" customHeight="1">
      <c r="A19" s="140" t="s">
        <v>603</v>
      </c>
      <c r="B19" s="84">
        <v>5617318879.8800001</v>
      </c>
      <c r="C19" s="84">
        <v>1231834252.5</v>
      </c>
      <c r="D19" s="85">
        <v>6849153132.3800001</v>
      </c>
    </row>
    <row r="20" spans="1:4" s="78" customFormat="1" ht="15.4" customHeight="1">
      <c r="A20" s="140" t="s">
        <v>604</v>
      </c>
      <c r="B20" s="84">
        <v>741165751.20000005</v>
      </c>
      <c r="C20" s="84">
        <v>944331977.94000006</v>
      </c>
      <c r="D20" s="85">
        <v>1685497729.1400001</v>
      </c>
    </row>
    <row r="21" spans="1:4" s="78" customFormat="1" ht="15.4" customHeight="1">
      <c r="A21" s="140" t="s">
        <v>605</v>
      </c>
      <c r="B21" s="84">
        <v>347955752.31999999</v>
      </c>
      <c r="C21" s="84">
        <v>113144380.06</v>
      </c>
      <c r="D21" s="85">
        <v>461100132.38</v>
      </c>
    </row>
    <row r="22" spans="1:4" s="78" customFormat="1" ht="22.9" customHeight="1">
      <c r="A22" s="140" t="s">
        <v>606</v>
      </c>
      <c r="B22" s="84">
        <v>70363789.549999997</v>
      </c>
      <c r="C22" s="84">
        <v>24909687.670000002</v>
      </c>
      <c r="D22" s="85">
        <v>95273477.219999999</v>
      </c>
    </row>
    <row r="23" spans="1:4" s="78" customFormat="1" ht="15.4" customHeight="1">
      <c r="A23" s="140" t="s">
        <v>607</v>
      </c>
      <c r="B23" s="84">
        <v>2014183206.74</v>
      </c>
      <c r="C23" s="84">
        <v>158142549.53</v>
      </c>
      <c r="D23" s="85">
        <v>2172325756.27</v>
      </c>
    </row>
    <row r="24" spans="1:4" s="78" customFormat="1" ht="15.4" customHeight="1">
      <c r="A24" s="140" t="s">
        <v>608</v>
      </c>
      <c r="B24" s="84">
        <v>582751800.5</v>
      </c>
      <c r="C24" s="84">
        <v>166139594.33000001</v>
      </c>
      <c r="D24" s="85">
        <v>748891394.83000004</v>
      </c>
    </row>
    <row r="25" spans="1:4" s="78" customFormat="1" ht="15.4" customHeight="1">
      <c r="A25" s="140" t="s">
        <v>609</v>
      </c>
      <c r="B25" s="84">
        <v>129144316.26000001</v>
      </c>
      <c r="C25" s="84">
        <v>56540053.909999996</v>
      </c>
      <c r="D25" s="85">
        <v>185684370.16999999</v>
      </c>
    </row>
    <row r="26" spans="1:4" s="78" customFormat="1" ht="15.4" customHeight="1">
      <c r="A26" s="140" t="s">
        <v>610</v>
      </c>
      <c r="B26" s="84">
        <v>465908998.75</v>
      </c>
      <c r="C26" s="84">
        <v>122244274.08</v>
      </c>
      <c r="D26" s="85">
        <v>588153272.83000004</v>
      </c>
    </row>
    <row r="27" spans="1:4" s="78" customFormat="1" ht="15.4" customHeight="1">
      <c r="A27" s="140" t="s">
        <v>611</v>
      </c>
      <c r="B27" s="84">
        <v>934175542.47000003</v>
      </c>
      <c r="C27" s="84">
        <v>202714104.71000001</v>
      </c>
      <c r="D27" s="85">
        <v>1136889647.1800001</v>
      </c>
    </row>
    <row r="28" spans="1:4" s="78" customFormat="1" ht="15.4" customHeight="1">
      <c r="A28" s="140" t="s">
        <v>612</v>
      </c>
      <c r="B28" s="84">
        <v>28882614572.529999</v>
      </c>
      <c r="C28" s="84">
        <v>894585517.95000005</v>
      </c>
      <c r="D28" s="85">
        <v>29777200090.48</v>
      </c>
    </row>
    <row r="29" spans="1:4" s="78" customFormat="1" ht="15.4" customHeight="1">
      <c r="A29" s="140" t="s">
        <v>613</v>
      </c>
      <c r="B29" s="84">
        <v>3827808338.3800001</v>
      </c>
      <c r="C29" s="84">
        <v>67545391.469999999</v>
      </c>
      <c r="D29" s="85">
        <v>3895353729.8499999</v>
      </c>
    </row>
    <row r="30" spans="1:4" s="78" customFormat="1" ht="15.4" customHeight="1">
      <c r="A30" s="140" t="s">
        <v>614</v>
      </c>
      <c r="B30" s="84">
        <v>25601269158.110001</v>
      </c>
      <c r="C30" s="84">
        <v>842869784.95000005</v>
      </c>
      <c r="D30" s="85">
        <v>26444138943.060001</v>
      </c>
    </row>
    <row r="31" spans="1:4" s="78" customFormat="1" ht="15.4" customHeight="1">
      <c r="A31" s="140" t="s">
        <v>615</v>
      </c>
      <c r="B31" s="84">
        <v>56978233057.529999</v>
      </c>
      <c r="C31" s="84">
        <v>42679578.520000003</v>
      </c>
      <c r="D31" s="85">
        <v>57020912636.050003</v>
      </c>
    </row>
    <row r="32" spans="1:4" s="78" customFormat="1" ht="15.4" customHeight="1">
      <c r="A32" s="140" t="s">
        <v>616</v>
      </c>
      <c r="B32" s="84">
        <v>574087867.12</v>
      </c>
      <c r="C32" s="84">
        <v>260520368.16999999</v>
      </c>
      <c r="D32" s="85">
        <v>834608235.28999996</v>
      </c>
    </row>
    <row r="33" spans="1:4" s="78" customFormat="1" ht="15.4" customHeight="1">
      <c r="A33" s="140" t="s">
        <v>617</v>
      </c>
      <c r="B33" s="84">
        <v>1462124245.55</v>
      </c>
      <c r="C33" s="84">
        <v>523838479.83999997</v>
      </c>
      <c r="D33" s="85">
        <v>1985962725.3900001</v>
      </c>
    </row>
    <row r="34" spans="1:4" s="78" customFormat="1" ht="15.4" customHeight="1">
      <c r="A34" s="140" t="s">
        <v>618</v>
      </c>
      <c r="B34" s="84">
        <v>80200114.689999998</v>
      </c>
      <c r="C34" s="84">
        <v>995000000</v>
      </c>
      <c r="D34" s="85">
        <v>1075200114.6900001</v>
      </c>
    </row>
    <row r="35" spans="1:4" s="78" customFormat="1" ht="22.9" customHeight="1">
      <c r="A35" s="140" t="s">
        <v>619</v>
      </c>
      <c r="B35" s="84">
        <v>57384075214.809998</v>
      </c>
      <c r="C35" s="84">
        <v>866297491.63999999</v>
      </c>
      <c r="D35" s="85">
        <v>58250372706.449997</v>
      </c>
    </row>
    <row r="36" spans="1:4" s="78" customFormat="1" ht="15.4" customHeight="1">
      <c r="A36" s="140" t="s">
        <v>620</v>
      </c>
      <c r="B36" s="84">
        <v>505724551.25</v>
      </c>
      <c r="C36" s="84">
        <v>65684611.420000002</v>
      </c>
      <c r="D36" s="85">
        <v>571409162.66999996</v>
      </c>
    </row>
    <row r="37" spans="1:4" s="78" customFormat="1" ht="15.4" customHeight="1">
      <c r="A37" s="140" t="s">
        <v>621</v>
      </c>
      <c r="B37" s="84">
        <v>563448.66</v>
      </c>
      <c r="C37" s="84">
        <v>0</v>
      </c>
      <c r="D37" s="85">
        <v>563448.66</v>
      </c>
    </row>
    <row r="38" spans="1:4" s="78" customFormat="1" ht="15.4" customHeight="1">
      <c r="A38" s="140" t="s">
        <v>622</v>
      </c>
      <c r="B38" s="84">
        <v>1090449876.5599999</v>
      </c>
      <c r="C38" s="84">
        <v>469103307.02999997</v>
      </c>
      <c r="D38" s="85">
        <v>1559553183.5899999</v>
      </c>
    </row>
    <row r="39" spans="1:4" s="78" customFormat="1" ht="15.4" customHeight="1">
      <c r="A39" s="140" t="s">
        <v>623</v>
      </c>
      <c r="B39" s="84">
        <v>0</v>
      </c>
      <c r="C39" s="84">
        <v>140000000</v>
      </c>
      <c r="D39" s="85">
        <v>140000000</v>
      </c>
    </row>
    <row r="40" spans="1:4" s="78" customFormat="1" ht="15.4" customHeight="1">
      <c r="A40" s="140" t="s">
        <v>624</v>
      </c>
      <c r="B40" s="84">
        <v>144446685108.92001</v>
      </c>
      <c r="C40" s="84">
        <v>749148531.94000006</v>
      </c>
      <c r="D40" s="85">
        <v>145195833640.85999</v>
      </c>
    </row>
    <row r="41" spans="1:4" s="78" customFormat="1" ht="26.1" customHeight="1">
      <c r="A41" s="86" t="s">
        <v>63</v>
      </c>
      <c r="B41" s="87">
        <v>455595385208.46997</v>
      </c>
      <c r="C41" s="87">
        <v>15270214191.959999</v>
      </c>
      <c r="D41" s="88">
        <v>470865599400.42999</v>
      </c>
    </row>
    <row r="42" spans="1:4" s="78" customFormat="1" ht="60.2" customHeight="1">
      <c r="A42" s="79"/>
      <c r="B42" s="79"/>
      <c r="C42" s="79"/>
      <c r="D42" s="79"/>
    </row>
  </sheetData>
  <mergeCells count="2">
    <mergeCell ref="A1:D1"/>
    <mergeCell ref="A2:D2"/>
  </mergeCells>
  <pageMargins left="0.7" right="0.7"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17</vt:i4>
      </vt:variant>
      <vt:variant>
        <vt:lpstr>Intervalli denominati</vt:lpstr>
      </vt:variant>
      <vt:variant>
        <vt:i4>2</vt:i4>
      </vt:variant>
    </vt:vector>
  </HeadingPairs>
  <TitlesOfParts>
    <vt:vector size="19" baseType="lpstr">
      <vt:lpstr>Tav. A </vt:lpstr>
      <vt:lpstr>Tav. B</vt:lpstr>
      <vt:lpstr>Tav. C</vt:lpstr>
      <vt:lpstr>Tav. D</vt:lpstr>
      <vt:lpstr>Tav. E</vt:lpstr>
      <vt:lpstr>Tav. F</vt:lpstr>
      <vt:lpstr>Tav. G</vt:lpstr>
      <vt:lpstr>Tav. H</vt:lpstr>
      <vt:lpstr>Tav. I</vt:lpstr>
      <vt:lpstr>Tav. J</vt:lpstr>
      <vt:lpstr>Tav. K</vt:lpstr>
      <vt:lpstr>Tav. L</vt:lpstr>
      <vt:lpstr>Tav. M</vt:lpstr>
      <vt:lpstr>Tav. N</vt:lpstr>
      <vt:lpstr>Tav. O</vt:lpstr>
      <vt:lpstr>Tav. P</vt:lpstr>
      <vt:lpstr>Tav. Q</vt:lpstr>
      <vt:lpstr>'Tav. B'!_Toc473634309</vt:lpstr>
      <vt:lpstr>'Tav. D'!Area_stampa</vt:lpstr>
    </vt:vector>
  </TitlesOfParts>
  <Company>Ministero Economia e Finanze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alessia.alessandrini</dc:creator>
  <cp:lastModifiedBy>claudio.menichini</cp:lastModifiedBy>
  <cp:lastPrinted>2018-08-31T08:50:07Z</cp:lastPrinted>
  <dcterms:created xsi:type="dcterms:W3CDTF">2017-01-31T11:55:46Z</dcterms:created>
  <dcterms:modified xsi:type="dcterms:W3CDTF">2019-09-30T12:02:39Z</dcterms:modified>
</cp:coreProperties>
</file>